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14940" windowHeight="9096" activeTab="5"/>
  </bookViews>
  <sheets>
    <sheet name="ФХД (стр.1)" sheetId="1" r:id="rId1"/>
    <sheet name="ФХД (стр.2)" sheetId="2" r:id="rId2"/>
    <sheet name="2019" sheetId="6" r:id="rId3"/>
    <sheet name="2020" sheetId="3" r:id="rId4"/>
    <sheet name="2021" sheetId="7" r:id="rId5"/>
    <sheet name="ФХД (стр.5)" sheetId="4" r:id="rId6"/>
    <sheet name="ФХД (стр.6)" sheetId="5" r:id="rId7"/>
  </sheets>
  <definedNames>
    <definedName name="IS_DOCUMENT" localSheetId="2">'2019'!$A$34</definedName>
    <definedName name="IS_DOCUMENT" localSheetId="3">'2020'!#REF!</definedName>
    <definedName name="IS_DOCUMENT" localSheetId="4">'2021'!$A$33</definedName>
    <definedName name="IS_DOCUMENT" localSheetId="0">'ФХД (стр.1)'!$A$45</definedName>
    <definedName name="IS_DOCUMENT" localSheetId="1">'ФХД (стр.2)'!$A$24</definedName>
    <definedName name="IS_DOCUMENT" localSheetId="5">'ФХД (стр.5)'!$A$13</definedName>
    <definedName name="IS_DOCUMENT" localSheetId="6">'ФХД (стр.6)'!$A$25</definedName>
    <definedName name="LAST_CELL" localSheetId="2">'2019'!$N$33</definedName>
    <definedName name="LAST_CELL" localSheetId="3">'2020'!#REF!</definedName>
    <definedName name="LAST_CELL" localSheetId="4">'2021'!#REF!</definedName>
    <definedName name="LAST_CELL" localSheetId="0">'ФХД (стр.1)'!$EW$44</definedName>
    <definedName name="LAST_CELL" localSheetId="1">'ФХД (стр.2)'!$C$23</definedName>
    <definedName name="LAST_CELL" localSheetId="5">'ФХД (стр.5)'!$L$12</definedName>
    <definedName name="LAST_CELL" localSheetId="6">'ФХД (стр.6)'!$C$24</definedName>
  </definedNames>
  <calcPr calcId="145621"/>
</workbook>
</file>

<file path=xl/calcChain.xml><?xml version="1.0" encoding="utf-8"?>
<calcChain xmlns="http://schemas.openxmlformats.org/spreadsheetml/2006/main">
  <c r="K35" i="6" l="1"/>
  <c r="J35" i="6"/>
  <c r="D12" i="6"/>
  <c r="E35" i="6" l="1"/>
  <c r="D25" i="6"/>
  <c r="I12" i="4"/>
  <c r="D32" i="7"/>
  <c r="H12" i="4"/>
  <c r="D32" i="3"/>
  <c r="D10" i="3"/>
  <c r="D24" i="6" l="1"/>
  <c r="G12" i="4"/>
  <c r="D26" i="6" l="1"/>
  <c r="J32" i="7" l="1"/>
  <c r="G32" i="7"/>
  <c r="E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J32" i="3"/>
  <c r="G32" i="3"/>
  <c r="E32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F12" i="4" l="1"/>
  <c r="F11" i="4"/>
  <c r="E12" i="4"/>
  <c r="E11" i="4"/>
  <c r="G35" i="6"/>
  <c r="D23" i="6" l="1"/>
  <c r="D22" i="6"/>
  <c r="D21" i="6"/>
  <c r="D20" i="6"/>
  <c r="D19" i="6"/>
  <c r="D18" i="6"/>
  <c r="D17" i="6"/>
  <c r="D16" i="6"/>
  <c r="D15" i="6"/>
  <c r="D14" i="6"/>
  <c r="D13" i="6"/>
  <c r="D11" i="6"/>
  <c r="D10" i="6"/>
  <c r="D12" i="4" l="1"/>
  <c r="D11" i="4"/>
  <c r="D10" i="4"/>
  <c r="D32" i="6" l="1"/>
  <c r="D31" i="6"/>
  <c r="D30" i="6"/>
  <c r="D29" i="6"/>
  <c r="D28" i="6"/>
  <c r="D27" i="6"/>
  <c r="D35" i="6" s="1"/>
</calcChain>
</file>

<file path=xl/sharedStrings.xml><?xml version="1.0" encoding="utf-8"?>
<sst xmlns="http://schemas.openxmlformats.org/spreadsheetml/2006/main" count="306" uniqueCount="153">
  <si>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</si>
  <si>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</si>
  <si>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</si>
  <si>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</si>
  <si>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"</t>
  </si>
  <si>
    <t xml:space="preserve"> г.</t>
  </si>
  <si>
    <t>План финансово-хозяйственной деятельности</t>
  </si>
  <si>
    <t>КОДЫ</t>
  </si>
  <si>
    <t>Форма по КФД</t>
  </si>
  <si>
    <t>Дата</t>
  </si>
  <si>
    <t>Наименование государственного</t>
  </si>
  <si>
    <t>по ОКПО</t>
  </si>
  <si>
    <t>бюджетного учреждения</t>
  </si>
  <si>
    <t>по РУБП/НУБП</t>
  </si>
  <si>
    <t>(подразделения)</t>
  </si>
  <si>
    <t>ИНН/КПП</t>
  </si>
  <si>
    <t>по ОКВ</t>
  </si>
  <si>
    <t>643</t>
  </si>
  <si>
    <t>Единица измерения: руб.</t>
  </si>
  <si>
    <t>по ОКЕИ</t>
  </si>
  <si>
    <t>383</t>
  </si>
  <si>
    <t>муниципальное учреждение культуры "Арефинский культурно-досуговый комплекс"</t>
  </si>
  <si>
    <t>7610053648/761001001</t>
  </si>
  <si>
    <t>21690664</t>
  </si>
  <si>
    <t>12301</t>
  </si>
  <si>
    <t>Наименование органа, осуществляющего</t>
  </si>
  <si>
    <t>функции и полномочия учредителя</t>
  </si>
  <si>
    <t>Адрес фактического местонахождения</t>
  </si>
  <si>
    <t>государственного бюджетного</t>
  </si>
  <si>
    <t>учреждения (подразделения)</t>
  </si>
  <si>
    <t>Сведения о деятельности государственного бюджетного учреждения</t>
  </si>
  <si>
    <t>1.1. Цели деятельности государственного бюджетного учреждения (подразделения):</t>
  </si>
  <si>
    <t>1.2. Виды деятельности государственного бюджетного учреждения (подразделения):</t>
  </si>
  <si>
    <t>1.3. Перечень услуг (работ), осуществляемых в том числе и за плату:</t>
  </si>
  <si>
    <t>1.4. Общая балансовая стоимость недвижимого государственного (муниципального) имущества:</t>
  </si>
  <si>
    <t>1.5. Общая балансовая стоимость движимого государственного (муниципального) имущества:</t>
  </si>
  <si>
    <t>1.6. Иная информация по решению органа, осуществляющего функции и полномочия учредителя:</t>
  </si>
  <si>
    <t>Управление по культуре, молодежи и спорту администрации Рыбинского муниципального района</t>
  </si>
  <si>
    <t>Ярославская обл., Рыбинский р-н,  Арефино с., Советская ул, 10 д.</t>
  </si>
  <si>
    <t>Таблица 1</t>
  </si>
  <si>
    <t>Показатели финансового состояния учреждения (подразделения)</t>
  </si>
  <si>
    <t>N п/п</t>
  </si>
  <si>
    <t>Наименование показателя</t>
  </si>
  <si>
    <t>Сумма, тыс. руб.</t>
  </si>
  <si>
    <t>Нефинансовые активы, всего:</t>
  </si>
  <si>
    <t>из них:
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</si>
  <si>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</si>
  <si>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</si>
  <si>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</si>
  <si>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из них: 
денежные средства учреждения, всего</t>
  </si>
  <si>
    <t>в том числе:
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</si>
  <si>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</si>
  <si>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</si>
  <si>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</si>
  <si>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</si>
  <si>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</si>
  <si>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из них:
долговые обязательства</t>
  </si>
  <si>
    <t>кредиторская задолженность:</t>
  </si>
  <si>
    <t>в том числе:
просроченная кредиторская задолженность</t>
  </si>
  <si>
    <t>Таблица 2</t>
  </si>
  <si>
    <t>Код строки</t>
  </si>
  <si>
    <t>Код по бюджетной классификации Российской Федерации</t>
  </si>
  <si>
    <t>Объем финансового обеспечения, руб (с точностью до двух знаков после запятой - 0,00)</t>
  </si>
  <si>
    <t>всего</t>
  </si>
  <si>
    <t>в том числе:</t>
  </si>
  <si>
    <t>субсидии на финансовое обеспечение выполнения государственного (муниципального) задания из федерального бюджета, бюджета субъекта Российской Федерации (местного бюджета)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</si>
  <si>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</si>
  <si>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</si>
  <si>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</si>
  <si>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</si>
  <si>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</si>
  <si>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</si>
  <si>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доходы от оказания услуг, работ</t>
  </si>
  <si>
    <t>поступление целевых субсидий, предоставленных из бюджета</t>
  </si>
  <si>
    <t>244</t>
  </si>
  <si>
    <t>119</t>
  </si>
  <si>
    <t>выплаты на прочие выплаты</t>
  </si>
  <si>
    <t>112</t>
  </si>
  <si>
    <t>113</t>
  </si>
  <si>
    <t>851</t>
  </si>
  <si>
    <t>выплаты на прочие расходы</t>
  </si>
  <si>
    <t>831</t>
  </si>
  <si>
    <t>852</t>
  </si>
  <si>
    <t>853</t>
  </si>
  <si>
    <t>111</t>
  </si>
  <si>
    <t>Остаток средств на начало года</t>
  </si>
  <si>
    <t>Остаток средств на конец года</t>
  </si>
  <si>
    <t>600</t>
  </si>
  <si>
    <t>Таблица 2.1</t>
  </si>
  <si>
    <t>Год начала закупки</t>
  </si>
  <si>
    <t>Сумма выплат по расходам на закупку товаров, работ и услуг, руб (с точностью до двух знаков после запятой - 0,00</t>
  </si>
  <si>
    <t>всего на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</si>
  <si>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</si>
  <si>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</si>
  <si>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в том числе на оплату контрактов заключенных до начала очередного финансового года</t>
  </si>
  <si>
    <t>выплаты по расходам на закупку товаров, работ, услуг ВСЕГО</t>
  </si>
  <si>
    <t>на закупку товаров, работ, услуг по году начала закупки</t>
  </si>
  <si>
    <t>Таблица 3</t>
  </si>
  <si>
    <t xml:space="preserve">Сведения о средствах, поступающих во временное распоряжение учреждения </t>
  </si>
  <si>
    <t>(очередной финансовый год)</t>
  </si>
  <si>
    <t>Сумма (руб, с точностью до двух знаков после запятой - 0,00)</t>
  </si>
  <si>
    <t>010</t>
  </si>
  <si>
    <t>020</t>
  </si>
  <si>
    <t>Поступление</t>
  </si>
  <si>
    <t>030</t>
  </si>
  <si>
    <t>поступление СВР</t>
  </si>
  <si>
    <t>Выбытие</t>
  </si>
  <si>
    <t>040</t>
  </si>
  <si>
    <t>выбытие СВР</t>
  </si>
  <si>
    <t>Таблица 4</t>
  </si>
  <si>
    <t>Справочная информация</t>
  </si>
  <si>
    <t>Сумма (тыс. руб)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</si>
  <si>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</si>
  <si>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</si>
  <si>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</si>
  <si>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всего     2019 г.</t>
  </si>
  <si>
    <t>131</t>
  </si>
  <si>
    <t>Субсидии муниципальным учреждениям культуры на фин.обеспечение муниципального задания на оказание услуг(выполнение работ)</t>
  </si>
  <si>
    <t>700</t>
  </si>
  <si>
    <t>2019</t>
  </si>
  <si>
    <t>на 2019 г.
очередной 
финансовый 
год</t>
  </si>
  <si>
    <t>на 2020 г.
 1-й год 
планового 
периода</t>
  </si>
  <si>
    <t>на 2021 г.
 2-й год 
планового 
периода</t>
  </si>
  <si>
    <t>всего     2020 г.</t>
  </si>
  <si>
    <t>всего     2021 г.</t>
  </si>
  <si>
    <t>Увеличение стоимости прочих материальных запасов однократного применения,349</t>
  </si>
  <si>
    <t>на 2019 год и плановый период 2020 и 2021 годов</t>
  </si>
  <si>
    <t>-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</si>
  <si>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</si>
  <si>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коммунальные услуги,223</t>
  </si>
  <si>
    <t xml:space="preserve"> услуги связи,221</t>
  </si>
  <si>
    <t>транспортные услуги,222</t>
  </si>
  <si>
    <t>Арендная плата за пользование имуществом (за исключением земельных участков и других обособленных природных объектов),224</t>
  </si>
  <si>
    <t>Работы, услуги по содержанию имущества,225</t>
  </si>
  <si>
    <t>Работы, услуги по содержанию имущества,226</t>
  </si>
  <si>
    <t>Увеличение стоимости основных средств,310</t>
  </si>
  <si>
    <t>Увеличение стоимости прочих оборотных запасов (материалов),346</t>
  </si>
  <si>
    <t>Уплата иных платежей</t>
  </si>
  <si>
    <t>Уплата налога на имущество организаций и земельного налога (291)</t>
  </si>
  <si>
    <t>Фонд оплаты труда учреждений</t>
  </si>
  <si>
    <t>Прочие работы, услуги ,226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</si>
  <si>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</si>
  <si>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</si>
  <si>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Увеличение стоимости продуктов питания,342</t>
  </si>
  <si>
    <t xml:space="preserve">Показатели по поступлениям и выплатам учреждения (подразделения)  </t>
  </si>
  <si>
    <t xml:space="preserve">Показатели по поступлениям и выплатам учреждения (подразделения) </t>
  </si>
  <si>
    <t xml:space="preserve">Показатели выплат по расходам на закупку товаров, работ, услуг учреждения (подразделения) </t>
  </si>
  <si>
    <t>Показатели по поступлениям и выплатам учреждения (подразделения) на 30 сентября 2019 г.</t>
  </si>
  <si>
    <t>на 30 сентября 2019 г.</t>
  </si>
  <si>
    <t>30</t>
  </si>
  <si>
    <t>сентября</t>
  </si>
  <si>
    <t>30.09.2019</t>
  </si>
  <si>
    <t>Увеличение стоимости строительных материалов, 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</si>
</sst>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;[Red]#,##0.00\ _₽"/>
    <numFmt numFmtId="166" formatCode="#,##0.00;[Red]#,##0.00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1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49" fontId="4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0" xfId="0" applyFont="1" applyBorder="1" applyAlignment="1" applyProtection="1">
      <alignment horizontal="right" wrapText="1"/>
    </xf>
    <xf numFmtId="49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wrapText="1"/>
    </xf>
    <xf numFmtId="49" fontId="1" fillId="0" borderId="0" xfId="0" applyNumberFormat="1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justify"/>
    </xf>
    <xf numFmtId="0" fontId="5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justify" vertical="center" wrapText="1"/>
    </xf>
    <xf numFmtId="0" fontId="6" fillId="0" borderId="8" xfId="0" applyFont="1" applyBorder="1" applyAlignment="1" applyProtection="1">
      <alignment vertical="center" wrapText="1"/>
    </xf>
    <xf numFmtId="2" fontId="6" fillId="0" borderId="8" xfId="0" applyNumberFormat="1" applyFont="1" applyBorder="1" applyAlignment="1" applyProtection="1">
      <alignment horizontal="justify" vertical="center" wrapText="1"/>
    </xf>
    <xf numFmtId="49" fontId="6" fillId="0" borderId="8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center" vertical="top" wrapText="1"/>
    </xf>
    <xf numFmtId="2" fontId="6" fillId="0" borderId="8" xfId="0" applyNumberFormat="1" applyFont="1" applyBorder="1" applyAlignment="1" applyProtection="1">
      <alignment horizontal="right" vertical="top" wrapText="1"/>
    </xf>
    <xf numFmtId="49" fontId="6" fillId="0" borderId="0" xfId="0" applyNumberFormat="1" applyFont="1" applyBorder="1" applyAlignment="1" applyProtection="1"/>
    <xf numFmtId="49" fontId="6" fillId="0" borderId="8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</xf>
    <xf numFmtId="2" fontId="6" fillId="0" borderId="0" xfId="0" applyNumberFormat="1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justify" vertical="center" wrapText="1"/>
    </xf>
    <xf numFmtId="49" fontId="6" fillId="0" borderId="0" xfId="0" applyNumberFormat="1" applyFont="1" applyBorder="1" applyAlignment="1" applyProtection="1">
      <alignment horizontal="justify" vertical="center" wrapText="1"/>
    </xf>
    <xf numFmtId="2" fontId="6" fillId="0" borderId="0" xfId="0" applyNumberFormat="1" applyFont="1" applyBorder="1" applyAlignment="1" applyProtection="1">
      <alignment horizontal="justify" vertical="center" wrapText="1"/>
    </xf>
    <xf numFmtId="2" fontId="0" fillId="0" borderId="0" xfId="0" applyNumberFormat="1"/>
    <xf numFmtId="0" fontId="6" fillId="0" borderId="8" xfId="0" applyFont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top" wrapText="1"/>
    </xf>
    <xf numFmtId="49" fontId="6" fillId="0" borderId="8" xfId="0" applyNumberFormat="1" applyFont="1" applyFill="1" applyBorder="1" applyAlignment="1" applyProtection="1">
      <alignment horizontal="center" vertical="top" wrapText="1"/>
    </xf>
    <xf numFmtId="0" fontId="0" fillId="0" borderId="0" xfId="0" applyFill="1"/>
    <xf numFmtId="164" fontId="6" fillId="0" borderId="8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center" wrapText="1"/>
    </xf>
    <xf numFmtId="165" fontId="6" fillId="0" borderId="12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Fill="1" applyBorder="1" applyAlignment="1" applyProtection="1">
      <alignment horizontal="right"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5" fontId="6" fillId="0" borderId="8" xfId="0" applyNumberFormat="1" applyFont="1" applyBorder="1" applyAlignment="1" applyProtection="1">
      <alignment horizontal="right" vertical="top" wrapText="1"/>
    </xf>
    <xf numFmtId="165" fontId="6" fillId="0" borderId="14" xfId="0" applyNumberFormat="1" applyFont="1" applyFill="1" applyBorder="1" applyAlignment="1" applyProtection="1">
      <alignment horizontal="right" vertical="top" wrapText="1"/>
    </xf>
    <xf numFmtId="165" fontId="0" fillId="0" borderId="0" xfId="0" applyNumberFormat="1"/>
    <xf numFmtId="165" fontId="7" fillId="0" borderId="0" xfId="0" applyNumberFormat="1" applyFont="1"/>
    <xf numFmtId="0" fontId="6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6" fillId="2" borderId="8" xfId="0" applyFont="1" applyFill="1" applyBorder="1" applyAlignment="1" applyProtection="1">
      <alignment horizontal="center" vertical="center" wrapText="1"/>
    </xf>
    <xf numFmtId="165" fontId="6" fillId="2" borderId="4" xfId="0" applyNumberFormat="1" applyFont="1" applyFill="1" applyBorder="1" applyAlignment="1" applyProtection="1">
      <alignment horizontal="right" vertical="top" wrapText="1"/>
    </xf>
    <xf numFmtId="165" fontId="6" fillId="2" borderId="8" xfId="0" applyNumberFormat="1" applyFont="1" applyFill="1" applyBorder="1" applyAlignment="1" applyProtection="1">
      <alignment horizontal="right" vertical="top" wrapText="1"/>
    </xf>
    <xf numFmtId="165" fontId="0" fillId="2" borderId="0" xfId="0" applyNumberFormat="1" applyFill="1"/>
    <xf numFmtId="165" fontId="8" fillId="2" borderId="0" xfId="0" applyNumberFormat="1" applyFont="1" applyFill="1"/>
    <xf numFmtId="2" fontId="0" fillId="2" borderId="0" xfId="0" applyNumberFormat="1" applyFill="1"/>
    <xf numFmtId="0" fontId="0" fillId="2" borderId="0" xfId="0" applyFill="1"/>
    <xf numFmtId="0" fontId="6" fillId="0" borderId="8" xfId="0" applyFont="1" applyBorder="1" applyAlignment="1" applyProtection="1">
      <alignment horizontal="center" vertical="center" wrapText="1"/>
    </xf>
    <xf numFmtId="0" fontId="9" fillId="0" borderId="0" xfId="0" applyFont="1"/>
    <xf numFmtId="165" fontId="9" fillId="2" borderId="0" xfId="0" applyNumberFormat="1" applyFont="1" applyFill="1"/>
    <xf numFmtId="165" fontId="9" fillId="0" borderId="0" xfId="0" applyNumberFormat="1" applyFont="1"/>
    <xf numFmtId="0" fontId="9" fillId="0" borderId="0" xfId="0" applyFont="1" applyFill="1"/>
    <xf numFmtId="165" fontId="8" fillId="0" borderId="0" xfId="0" applyNumberFormat="1" applyFont="1"/>
    <xf numFmtId="0" fontId="8" fillId="0" borderId="0" xfId="0" applyFont="1"/>
    <xf numFmtId="166" fontId="8" fillId="0" borderId="0" xfId="0" applyNumberFormat="1" applyFont="1"/>
    <xf numFmtId="165" fontId="10" fillId="0" borderId="0" xfId="0" applyNumberFormat="1" applyFont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center" vertical="top"/>
    </xf>
    <xf numFmtId="49" fontId="1" fillId="0" borderId="2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center"/>
    </xf>
    <xf numFmtId="49" fontId="1" fillId="0" borderId="4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center" wrapText="1"/>
    </xf>
    <xf numFmtId="49" fontId="1" fillId="0" borderId="3" xfId="0" applyNumberFormat="1" applyFont="1" applyBorder="1" applyAlignment="1" applyProtection="1">
      <alignment horizontal="center" wrapText="1"/>
    </xf>
    <xf numFmtId="49" fontId="1" fillId="0" borderId="4" xfId="0" applyNumberFormat="1" applyFont="1" applyBorder="1" applyAlignment="1" applyProtection="1">
      <alignment horizontal="center" wrapText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top" wrapText="1"/>
    </xf>
    <xf numFmtId="0" fontId="6" fillId="0" borderId="10" xfId="0" applyFont="1" applyBorder="1" applyAlignment="1" applyProtection="1">
      <alignment horizontal="center" vertical="top" wrapText="1"/>
    </xf>
    <xf numFmtId="0" fontId="6" fillId="0" borderId="11" xfId="0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top" wrapText="1"/>
    </xf>
    <xf numFmtId="0" fontId="6" fillId="2" borderId="11" xfId="0" applyFont="1" applyFill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top" wrapText="1"/>
    </xf>
    <xf numFmtId="0" fontId="6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vertical="top" wrapText="1"/>
    </xf>
    <xf numFmtId="0" fontId="6" fillId="0" borderId="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44"/>
  <sheetViews>
    <sheetView topLeftCell="A22" workbookViewId="0">
      <selection activeCell="EY18" sqref="EY18"/>
    </sheetView>
  </sheetViews>
  <sheetFormatPr defaultRowHeight="12.75" customHeight="1" x14ac:dyDescent="0.25"/>
  <cols>
    <col min="1" max="153" width="0.88671875" customWidth="1"/>
  </cols>
  <sheetData>
    <row r="1" spans="1:153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81" t="s">
        <v>0</v>
      </c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</row>
    <row r="3" spans="1:153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</row>
    <row r="4" spans="1:153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83" t="s">
        <v>1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</row>
    <row r="5" spans="1:153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1"/>
      <c r="DS5" s="1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</row>
    <row r="6" spans="1:153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84" t="s">
        <v>2</v>
      </c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2"/>
      <c r="DS6" s="2"/>
      <c r="DT6" s="84" t="s">
        <v>3</v>
      </c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</row>
    <row r="7" spans="1:153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3" t="s">
        <v>4</v>
      </c>
      <c r="DG7" s="85"/>
      <c r="DH7" s="85"/>
      <c r="DI7" s="85"/>
      <c r="DJ7" s="85"/>
      <c r="DK7" s="1" t="s">
        <v>4</v>
      </c>
      <c r="DL7" s="1"/>
      <c r="DM7" s="1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6">
        <v>20</v>
      </c>
      <c r="EG7" s="86"/>
      <c r="EH7" s="86"/>
      <c r="EI7" s="86"/>
      <c r="EJ7" s="87"/>
      <c r="EK7" s="87"/>
      <c r="EL7" s="87"/>
      <c r="EM7" s="87"/>
      <c r="EN7" s="1" t="s">
        <v>5</v>
      </c>
      <c r="EO7" s="1"/>
      <c r="EP7" s="1"/>
      <c r="EQ7" s="1"/>
      <c r="ER7" s="1"/>
      <c r="ES7" s="1"/>
      <c r="ET7" s="1"/>
      <c r="EU7" s="1"/>
      <c r="EV7" s="1"/>
      <c r="EW7" s="1"/>
    </row>
    <row r="8" spans="1:153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4"/>
      <c r="ES8" s="1"/>
      <c r="ET8" s="1"/>
      <c r="EU8" s="1"/>
      <c r="EV8" s="1"/>
      <c r="EW8" s="1"/>
    </row>
    <row r="9" spans="1:153" ht="16.5" customHeight="1" x14ac:dyDescent="0.3">
      <c r="A9" s="80" t="s">
        <v>6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</row>
    <row r="10" spans="1:153" ht="16.5" customHeight="1" x14ac:dyDescent="0.3">
      <c r="A10" s="80" t="s">
        <v>126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</row>
    <row r="11" spans="1:15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</row>
    <row r="12" spans="1:153" ht="16.9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88" t="s">
        <v>7</v>
      </c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</row>
    <row r="13" spans="1:153" ht="16.9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3"/>
      <c r="CN13" s="1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3" t="s">
        <v>8</v>
      </c>
      <c r="EG13" s="1"/>
      <c r="EH13" s="89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1"/>
    </row>
    <row r="14" spans="1:153" ht="16.9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7"/>
      <c r="AK14" s="8"/>
      <c r="AL14" s="9"/>
      <c r="AM14" s="9"/>
      <c r="AN14" s="9"/>
      <c r="AO14" s="9"/>
      <c r="AP14" s="7"/>
      <c r="AQ14" s="7"/>
      <c r="AR14" s="7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1"/>
      <c r="BG14" s="8" t="s">
        <v>4</v>
      </c>
      <c r="BH14" s="92" t="s">
        <v>149</v>
      </c>
      <c r="BI14" s="92"/>
      <c r="BJ14" s="92"/>
      <c r="BK14" s="92"/>
      <c r="BL14" s="7" t="s">
        <v>4</v>
      </c>
      <c r="BM14" s="7"/>
      <c r="BN14" s="7"/>
      <c r="BO14" s="92" t="s">
        <v>150</v>
      </c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7"/>
      <c r="CH14" s="93">
        <v>2019</v>
      </c>
      <c r="CI14" s="93"/>
      <c r="CJ14" s="93"/>
      <c r="CK14" s="93"/>
      <c r="CL14" s="93"/>
      <c r="CM14" s="93"/>
      <c r="CN14" s="93"/>
      <c r="CO14" s="7" t="s">
        <v>5</v>
      </c>
      <c r="CP14" s="7"/>
      <c r="CQ14" s="7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5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" t="s">
        <v>9</v>
      </c>
      <c r="EG14" s="1"/>
      <c r="EH14" s="89" t="s">
        <v>151</v>
      </c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1"/>
    </row>
    <row r="15" spans="1:153" ht="13.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8"/>
      <c r="BH15" s="9"/>
      <c r="BI15" s="9"/>
      <c r="BJ15" s="9"/>
      <c r="BK15" s="9"/>
      <c r="BL15" s="7"/>
      <c r="BM15" s="7"/>
      <c r="BN15" s="7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7"/>
      <c r="CH15" s="7"/>
      <c r="CI15" s="7"/>
      <c r="CJ15" s="7"/>
      <c r="CK15" s="9"/>
      <c r="CL15" s="9"/>
      <c r="CM15" s="9"/>
      <c r="CN15" s="9"/>
      <c r="CO15" s="7"/>
      <c r="CP15" s="7"/>
      <c r="CQ15" s="7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5"/>
      <c r="DS15" s="5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3"/>
      <c r="EG15" s="1"/>
      <c r="EH15" s="89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1"/>
    </row>
    <row r="16" spans="1:153" ht="13.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5"/>
      <c r="BZ16" s="5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3"/>
      <c r="CN16" s="1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5"/>
      <c r="DS16" s="5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"/>
      <c r="EG16" s="1"/>
      <c r="EH16" s="89"/>
      <c r="EI16" s="90"/>
      <c r="EJ16" s="90"/>
      <c r="EK16" s="90"/>
      <c r="EL16" s="90"/>
      <c r="EM16" s="90"/>
      <c r="EN16" s="90"/>
      <c r="EO16" s="90"/>
      <c r="EP16" s="90"/>
      <c r="EQ16" s="90"/>
      <c r="ER16" s="90"/>
      <c r="ES16" s="90"/>
      <c r="ET16" s="90"/>
      <c r="EU16" s="90"/>
      <c r="EV16" s="90"/>
      <c r="EW16" s="91"/>
    </row>
    <row r="17" spans="1:153" ht="16.95" customHeight="1" x14ac:dyDescent="0.25">
      <c r="A17" s="10" t="s">
        <v>10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94" t="s">
        <v>21</v>
      </c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1"/>
      <c r="DR17" s="5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3" t="s">
        <v>11</v>
      </c>
      <c r="EG17" s="1"/>
      <c r="EH17" s="89" t="s">
        <v>23</v>
      </c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1"/>
    </row>
    <row r="18" spans="1:153" ht="16.95" customHeight="1" x14ac:dyDescent="0.25">
      <c r="A18" s="10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8"/>
      <c r="V18" s="12"/>
      <c r="W18" s="12"/>
      <c r="X18" s="12"/>
      <c r="Y18" s="12"/>
      <c r="Z18" s="7"/>
      <c r="AA18" s="7"/>
      <c r="AB18" s="7"/>
      <c r="AC18" s="1"/>
      <c r="AD18" s="1"/>
      <c r="AE18" s="1"/>
      <c r="AF18" s="1"/>
      <c r="AG18" s="1"/>
      <c r="AH18" s="1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1" t="s">
        <v>13</v>
      </c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3"/>
      <c r="EH18" s="95" t="s">
        <v>24</v>
      </c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7"/>
    </row>
    <row r="19" spans="1:153" ht="16.95" customHeight="1" x14ac:dyDescent="0.25">
      <c r="A19" s="10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1"/>
      <c r="DR19" s="5"/>
      <c r="DS19" s="5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4"/>
      <c r="EG19" s="1"/>
      <c r="EH19" s="89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1"/>
    </row>
    <row r="20" spans="1:153" ht="13.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"/>
      <c r="BU20" s="1"/>
      <c r="BV20" s="1"/>
      <c r="BW20" s="1"/>
      <c r="BX20" s="1"/>
      <c r="BY20" s="5"/>
      <c r="BZ20" s="5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3"/>
      <c r="CN20" s="1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5"/>
      <c r="DS20" s="5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3"/>
      <c r="EG20" s="1"/>
      <c r="EH20" s="98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100"/>
    </row>
    <row r="21" spans="1:153" ht="16.95" customHeight="1" x14ac:dyDescent="0.25">
      <c r="A21" s="16" t="s">
        <v>15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01" t="s">
        <v>22</v>
      </c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7"/>
      <c r="CN21" s="16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8" t="s">
        <v>16</v>
      </c>
      <c r="EG21" s="16"/>
      <c r="EH21" s="102" t="s">
        <v>17</v>
      </c>
      <c r="EI21" s="103"/>
      <c r="EJ21" s="103"/>
      <c r="EK21" s="103"/>
      <c r="EL21" s="103"/>
      <c r="EM21" s="103"/>
      <c r="EN21" s="103"/>
      <c r="EO21" s="103"/>
      <c r="EP21" s="103"/>
      <c r="EQ21" s="103"/>
      <c r="ER21" s="103"/>
      <c r="ES21" s="103"/>
      <c r="ET21" s="103"/>
      <c r="EU21" s="103"/>
      <c r="EV21" s="103"/>
      <c r="EW21" s="104"/>
    </row>
    <row r="22" spans="1:153" ht="16.95" customHeight="1" x14ac:dyDescent="0.25">
      <c r="A22" s="19" t="s">
        <v>18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8"/>
      <c r="CN22" s="16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8" t="s">
        <v>19</v>
      </c>
      <c r="EG22" s="16"/>
      <c r="EH22" s="102" t="s">
        <v>20</v>
      </c>
      <c r="EI22" s="103"/>
      <c r="EJ22" s="103"/>
      <c r="EK22" s="103"/>
      <c r="EL22" s="103"/>
      <c r="EM22" s="103"/>
      <c r="EN22" s="103"/>
      <c r="EO22" s="103"/>
      <c r="EP22" s="103"/>
      <c r="EQ22" s="103"/>
      <c r="ER22" s="103"/>
      <c r="ES22" s="103"/>
      <c r="ET22" s="103"/>
      <c r="EU22" s="103"/>
      <c r="EV22" s="103"/>
      <c r="EW22" s="104"/>
    </row>
    <row r="23" spans="1:153" ht="13.8" x14ac:dyDescent="0.25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9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</row>
    <row r="24" spans="1:153" ht="16.95" customHeight="1" x14ac:dyDescent="0.25">
      <c r="A24" s="10" t="s">
        <v>25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94" t="s">
        <v>37</v>
      </c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</row>
    <row r="25" spans="1:153" ht="16.95" customHeight="1" x14ac:dyDescent="0.25">
      <c r="A25" s="10" t="s">
        <v>26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</row>
    <row r="26" spans="1:153" ht="13.8" x14ac:dyDescent="0.25">
      <c r="A26" s="1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22"/>
      <c r="CP26" s="22"/>
      <c r="CQ26" s="22"/>
      <c r="CR26" s="22"/>
      <c r="CS26" s="22"/>
      <c r="CT26" s="22"/>
      <c r="CU26" s="22"/>
      <c r="CV26" s="22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  <row r="27" spans="1:153" ht="16.95" customHeight="1" x14ac:dyDescent="0.25">
      <c r="A27" s="10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94" t="s">
        <v>38</v>
      </c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</row>
    <row r="28" spans="1:153" ht="16.95" customHeight="1" x14ac:dyDescent="0.25">
      <c r="A28" s="10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</row>
    <row r="29" spans="1:153" ht="16.95" customHeight="1" x14ac:dyDescent="0.25">
      <c r="A29" s="10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</row>
    <row r="30" spans="1:153" ht="13.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16.95" customHeight="1" x14ac:dyDescent="0.25">
      <c r="A31" s="106" t="s">
        <v>30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</row>
    <row r="32" spans="1:153" ht="13.8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</row>
    <row r="33" spans="1:153" ht="13.8" x14ac:dyDescent="0.25">
      <c r="A33" s="24" t="s">
        <v>31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</row>
    <row r="34" spans="1:153" ht="13.8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</row>
    <row r="35" spans="1:153" ht="13.8" x14ac:dyDescent="0.25">
      <c r="A35" s="24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</row>
    <row r="36" spans="1:153" ht="13.8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13.8" x14ac:dyDescent="0.25">
      <c r="A37" s="24" t="s">
        <v>33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13.8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5"/>
      <c r="BB38" s="105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5"/>
      <c r="BZ38" s="105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5"/>
      <c r="CM38" s="105"/>
      <c r="CN38" s="105"/>
      <c r="CO38" s="105"/>
      <c r="CP38" s="105"/>
      <c r="CQ38" s="105"/>
      <c r="CR38" s="105"/>
      <c r="CS38" s="105"/>
      <c r="CT38" s="105"/>
      <c r="CU38" s="105"/>
      <c r="CV38" s="105"/>
      <c r="CW38" s="105"/>
      <c r="CX38" s="105"/>
      <c r="CY38" s="105"/>
      <c r="CZ38" s="105"/>
      <c r="DA38" s="105"/>
      <c r="DB38" s="105"/>
      <c r="DC38" s="105"/>
      <c r="DD38" s="105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13.8" x14ac:dyDescent="0.25">
      <c r="A39" s="24" t="s">
        <v>34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</row>
    <row r="40" spans="1:153" ht="13.8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</row>
    <row r="41" spans="1:153" ht="13.8" x14ac:dyDescent="0.25">
      <c r="A41" s="24" t="s">
        <v>35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</row>
    <row r="42" spans="1:153" ht="13.8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5"/>
      <c r="BZ42" s="105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5"/>
      <c r="CM42" s="105"/>
      <c r="CN42" s="105"/>
      <c r="CO42" s="105"/>
      <c r="CP42" s="105"/>
      <c r="CQ42" s="105"/>
      <c r="CR42" s="105"/>
      <c r="CS42" s="105"/>
      <c r="CT42" s="105"/>
      <c r="CU42" s="105"/>
      <c r="CV42" s="105"/>
      <c r="CW42" s="105"/>
      <c r="CX42" s="105"/>
      <c r="CY42" s="105"/>
      <c r="CZ42" s="105"/>
      <c r="DA42" s="105"/>
      <c r="DB42" s="105"/>
      <c r="DC42" s="105"/>
      <c r="DD42" s="105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</row>
    <row r="43" spans="1:153" ht="13.8" x14ac:dyDescent="0.25">
      <c r="A43" s="24" t="s">
        <v>36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</row>
    <row r="44" spans="1:153" ht="13.8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</row>
  </sheetData>
  <mergeCells count="38">
    <mergeCell ref="A44:DD44"/>
    <mergeCell ref="A31:DD31"/>
    <mergeCell ref="A34:DD34"/>
    <mergeCell ref="A36:DD36"/>
    <mergeCell ref="A38:DD38"/>
    <mergeCell ref="A40:DD40"/>
    <mergeCell ref="A42:DD42"/>
    <mergeCell ref="AS27:EW29"/>
    <mergeCell ref="EH15:EW15"/>
    <mergeCell ref="EH16:EW16"/>
    <mergeCell ref="AI17:DP19"/>
    <mergeCell ref="EH17:EW17"/>
    <mergeCell ref="EH18:EW18"/>
    <mergeCell ref="EH19:EW19"/>
    <mergeCell ref="EH20:EW20"/>
    <mergeCell ref="AI21:BW21"/>
    <mergeCell ref="EH21:EW21"/>
    <mergeCell ref="EH22:EW22"/>
    <mergeCell ref="AS24:EW25"/>
    <mergeCell ref="EH12:EW12"/>
    <mergeCell ref="EH13:EW13"/>
    <mergeCell ref="BH14:BK14"/>
    <mergeCell ref="BO14:CF14"/>
    <mergeCell ref="CH14:CN14"/>
    <mergeCell ref="EH14:EW14"/>
    <mergeCell ref="A10:EW10"/>
    <mergeCell ref="CX2:EW2"/>
    <mergeCell ref="CX3:EW3"/>
    <mergeCell ref="CX4:EW4"/>
    <mergeCell ref="CX5:DQ5"/>
    <mergeCell ref="DT5:EW5"/>
    <mergeCell ref="CX6:DQ6"/>
    <mergeCell ref="DT6:EW6"/>
    <mergeCell ref="DG7:DJ7"/>
    <mergeCell ref="DN7:EE7"/>
    <mergeCell ref="EF7:EI7"/>
    <mergeCell ref="EJ7:EM7"/>
    <mergeCell ref="A9:EW9"/>
  </mergeCells>
  <pageMargins left="0.7" right="0.7" top="0.75" bottom="0.75" header="0.3" footer="0.3"/>
  <pageSetup paperSize="9" scale="9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workbookViewId="0">
      <selection activeCell="B3" sqref="B3:C3"/>
    </sheetView>
  </sheetViews>
  <sheetFormatPr defaultRowHeight="12.75" customHeight="1" x14ac:dyDescent="0.25"/>
  <cols>
    <col min="1" max="1" width="6.33203125" customWidth="1"/>
    <col min="2" max="2" width="62.44140625" customWidth="1"/>
    <col min="3" max="3" width="26.33203125" customWidth="1"/>
  </cols>
  <sheetData>
    <row r="1" spans="1:3" ht="12.75" customHeight="1" x14ac:dyDescent="0.25">
      <c r="A1" s="27"/>
      <c r="B1" s="27"/>
      <c r="C1" s="28" t="s">
        <v>39</v>
      </c>
    </row>
    <row r="2" spans="1:3" ht="14.25" customHeight="1" x14ac:dyDescent="0.25">
      <c r="A2" s="27"/>
      <c r="B2" s="106" t="s">
        <v>40</v>
      </c>
      <c r="C2" s="106"/>
    </row>
    <row r="3" spans="1:3" ht="14.25" customHeight="1" x14ac:dyDescent="0.25">
      <c r="A3" s="27"/>
      <c r="B3" s="106" t="s">
        <v>148</v>
      </c>
      <c r="C3" s="106"/>
    </row>
    <row r="4" spans="1:3" ht="12.75" customHeight="1" x14ac:dyDescent="0.25">
      <c r="A4" s="27"/>
      <c r="B4" s="27"/>
      <c r="C4" s="27"/>
    </row>
    <row r="5" spans="1:3" ht="12.75" customHeight="1" x14ac:dyDescent="0.25">
      <c r="A5" s="29" t="s">
        <v>41</v>
      </c>
      <c r="B5" s="29" t="s">
        <v>42</v>
      </c>
      <c r="C5" s="29" t="s">
        <v>43</v>
      </c>
    </row>
    <row r="6" spans="1:3" ht="12.75" customHeight="1" x14ac:dyDescent="0.25">
      <c r="A6" s="29">
        <v>1</v>
      </c>
      <c r="B6" s="29">
        <v>2</v>
      </c>
      <c r="C6" s="29">
        <v>3</v>
      </c>
    </row>
    <row r="7" spans="1:3" ht="12.75" customHeight="1" x14ac:dyDescent="0.25">
      <c r="A7" s="30"/>
      <c r="B7" s="31" t="s">
        <v>44</v>
      </c>
      <c r="C7" s="49">
        <v>11236.9</v>
      </c>
    </row>
    <row r="8" spans="1:3" ht="25.5" customHeight="1" x14ac:dyDescent="0.25">
      <c r="A8" s="31"/>
      <c r="B8" s="31" t="s">
        <v>45</v>
      </c>
      <c r="C8" s="49">
        <v>15979.2</v>
      </c>
    </row>
    <row r="9" spans="1:3" ht="12.75" customHeight="1" x14ac:dyDescent="0.25">
      <c r="A9" s="30"/>
      <c r="B9" s="31" t="s">
        <v>46</v>
      </c>
      <c r="C9" s="49">
        <v>9680.6</v>
      </c>
    </row>
    <row r="10" spans="1:3" ht="12.75" customHeight="1" x14ac:dyDescent="0.25">
      <c r="A10" s="30"/>
      <c r="B10" s="31" t="s">
        <v>47</v>
      </c>
      <c r="C10" s="49">
        <v>466.5</v>
      </c>
    </row>
    <row r="11" spans="1:3" ht="12.75" customHeight="1" x14ac:dyDescent="0.25">
      <c r="A11" s="30"/>
      <c r="B11" s="31" t="s">
        <v>46</v>
      </c>
      <c r="C11" s="49">
        <v>0</v>
      </c>
    </row>
    <row r="12" spans="1:3" ht="12.75" customHeight="1" x14ac:dyDescent="0.25">
      <c r="A12" s="30"/>
      <c r="B12" s="31" t="s">
        <v>48</v>
      </c>
      <c r="C12" s="49">
        <v>3483.4</v>
      </c>
    </row>
    <row r="13" spans="1:3" ht="25.5" customHeight="1" x14ac:dyDescent="0.25">
      <c r="A13" s="31"/>
      <c r="B13" s="31" t="s">
        <v>49</v>
      </c>
      <c r="C13" s="49">
        <v>15.4</v>
      </c>
    </row>
    <row r="14" spans="1:3" ht="25.5" customHeight="1" x14ac:dyDescent="0.25">
      <c r="A14" s="31"/>
      <c r="B14" s="31" t="s">
        <v>50</v>
      </c>
      <c r="C14" s="49">
        <v>15.4</v>
      </c>
    </row>
    <row r="15" spans="1:3" ht="12.75" customHeight="1" x14ac:dyDescent="0.25">
      <c r="A15" s="30"/>
      <c r="B15" s="30"/>
      <c r="C15" s="49"/>
    </row>
    <row r="16" spans="1:3" ht="25.5" customHeight="1" x14ac:dyDescent="0.25">
      <c r="A16" s="30"/>
      <c r="B16" s="31" t="s">
        <v>51</v>
      </c>
      <c r="C16" s="49" t="s">
        <v>127</v>
      </c>
    </row>
    <row r="17" spans="1:3" ht="12.75" customHeight="1" x14ac:dyDescent="0.25">
      <c r="A17" s="30"/>
      <c r="B17" s="31" t="s">
        <v>52</v>
      </c>
      <c r="C17" s="49" t="s">
        <v>127</v>
      </c>
    </row>
    <row r="18" spans="1:3" ht="12.75" customHeight="1" x14ac:dyDescent="0.25">
      <c r="A18" s="30"/>
      <c r="B18" s="31" t="s">
        <v>53</v>
      </c>
      <c r="C18" s="49">
        <v>3408.9</v>
      </c>
    </row>
    <row r="19" spans="1:3" ht="12.75" customHeight="1" x14ac:dyDescent="0.25">
      <c r="A19" s="30"/>
      <c r="B19" s="31" t="s">
        <v>54</v>
      </c>
      <c r="C19" s="49">
        <v>59.1</v>
      </c>
    </row>
    <row r="20" spans="1:3" ht="12.75" customHeight="1" x14ac:dyDescent="0.25">
      <c r="A20" s="30"/>
      <c r="B20" s="31" t="s">
        <v>55</v>
      </c>
      <c r="C20" s="49">
        <v>21457.1</v>
      </c>
    </row>
    <row r="21" spans="1:3" ht="25.5" customHeight="1" x14ac:dyDescent="0.25">
      <c r="A21" s="30"/>
      <c r="B21" s="31" t="s">
        <v>56</v>
      </c>
      <c r="C21" s="49" t="s">
        <v>127</v>
      </c>
    </row>
    <row r="22" spans="1:3" ht="12.75" customHeight="1" x14ac:dyDescent="0.25">
      <c r="A22" s="30"/>
      <c r="B22" s="31" t="s">
        <v>57</v>
      </c>
      <c r="C22" s="49">
        <v>11.8</v>
      </c>
    </row>
    <row r="23" spans="1:3" ht="25.5" customHeight="1" x14ac:dyDescent="0.25">
      <c r="A23" s="30"/>
      <c r="B23" s="31" t="s">
        <v>58</v>
      </c>
      <c r="C23" s="49" t="s">
        <v>127</v>
      </c>
    </row>
  </sheetData>
  <mergeCells count="2">
    <mergeCell ref="B2:C2"/>
    <mergeCell ref="B3:C3"/>
  </mergeCells>
  <pageMargins left="0.7" right="0.7" top="0.75" bottom="0.75" header="0.3" footer="0.3"/>
  <pageSetup paperSize="9" scale="9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opLeftCell="A19" workbookViewId="0">
      <selection activeCell="L11" sqref="L11"/>
    </sheetView>
  </sheetViews>
  <sheetFormatPr defaultRowHeight="12.75" customHeight="1" x14ac:dyDescent="0.25"/>
  <cols>
    <col min="1" max="1" width="49.21875" customWidth="1"/>
    <col min="2" max="2" width="8.33203125" customWidth="1"/>
    <col min="3" max="3" width="16.88671875" customWidth="1"/>
    <col min="4" max="4" width="18" customWidth="1"/>
    <col min="5" max="5" width="22" style="70" customWidth="1"/>
    <col min="6" max="6" width="8.88671875" style="70" hidden="1" customWidth="1"/>
    <col min="7" max="7" width="17.88671875" style="70" customWidth="1"/>
    <col min="8" max="8" width="13.21875" style="70" customWidth="1"/>
    <col min="9" max="9" width="13.6640625" style="70" customWidth="1"/>
    <col min="10" max="10" width="14.33203125" style="70" customWidth="1"/>
    <col min="11" max="11" width="11.5546875" customWidth="1"/>
    <col min="12" max="12" width="12.5546875" customWidth="1"/>
    <col min="13" max="13" width="9.5546875" customWidth="1"/>
    <col min="14" max="14" width="7.88671875" customWidth="1"/>
  </cols>
  <sheetData>
    <row r="1" spans="1:11" ht="12.75" customHeight="1" x14ac:dyDescent="0.25">
      <c r="A1" s="28"/>
      <c r="B1" s="28"/>
      <c r="C1" s="28"/>
      <c r="D1" s="28"/>
      <c r="E1" s="61"/>
      <c r="F1" s="61"/>
      <c r="G1" s="61"/>
      <c r="H1" s="61"/>
      <c r="I1" s="61"/>
      <c r="J1" s="61"/>
      <c r="K1" s="28"/>
    </row>
    <row r="2" spans="1:11" ht="14.25" customHeight="1" x14ac:dyDescent="0.25">
      <c r="A2" s="27"/>
      <c r="B2" s="106" t="s">
        <v>145</v>
      </c>
      <c r="C2" s="106"/>
      <c r="D2" s="106"/>
      <c r="E2" s="106"/>
      <c r="F2" s="106"/>
      <c r="G2" s="106"/>
      <c r="H2" s="62"/>
      <c r="I2" s="62"/>
      <c r="J2" s="62"/>
      <c r="K2" s="27"/>
    </row>
    <row r="3" spans="1:11" ht="14.25" customHeight="1" x14ac:dyDescent="0.25">
      <c r="A3" s="27"/>
      <c r="B3" s="106" t="s">
        <v>148</v>
      </c>
      <c r="C3" s="106"/>
      <c r="D3" s="106"/>
      <c r="E3" s="106"/>
      <c r="F3" s="106"/>
      <c r="G3" s="106"/>
      <c r="H3" s="62"/>
      <c r="I3" s="62"/>
      <c r="J3" s="62"/>
      <c r="K3" s="27"/>
    </row>
    <row r="4" spans="1:11" ht="12.75" customHeight="1" x14ac:dyDescent="0.25">
      <c r="A4" s="27"/>
      <c r="B4" s="27"/>
      <c r="C4" s="27"/>
      <c r="D4" s="27"/>
      <c r="E4" s="63"/>
      <c r="F4" s="63"/>
      <c r="G4" s="63"/>
      <c r="H4" s="63"/>
      <c r="I4" s="63"/>
      <c r="J4" s="63"/>
      <c r="K4" s="27"/>
    </row>
    <row r="5" spans="1:11" ht="12.75" customHeight="1" x14ac:dyDescent="0.25">
      <c r="A5" s="107" t="s">
        <v>42</v>
      </c>
      <c r="B5" s="107" t="s">
        <v>60</v>
      </c>
      <c r="C5" s="107" t="s">
        <v>61</v>
      </c>
      <c r="D5" s="110" t="s">
        <v>62</v>
      </c>
      <c r="E5" s="111"/>
      <c r="F5" s="111"/>
      <c r="G5" s="111"/>
      <c r="H5" s="111"/>
      <c r="I5" s="111"/>
      <c r="J5" s="111"/>
      <c r="K5" s="112"/>
    </row>
    <row r="6" spans="1:11" ht="12.75" customHeight="1" x14ac:dyDescent="0.25">
      <c r="A6" s="108"/>
      <c r="B6" s="108"/>
      <c r="C6" s="108"/>
      <c r="D6" s="107" t="s">
        <v>115</v>
      </c>
      <c r="E6" s="110" t="s">
        <v>64</v>
      </c>
      <c r="F6" s="111"/>
      <c r="G6" s="111"/>
      <c r="H6" s="111"/>
      <c r="I6" s="111"/>
      <c r="J6" s="111"/>
      <c r="K6" s="112"/>
    </row>
    <row r="7" spans="1:11" ht="12.75" customHeight="1" x14ac:dyDescent="0.25">
      <c r="A7" s="108"/>
      <c r="B7" s="108"/>
      <c r="C7" s="108"/>
      <c r="D7" s="108"/>
      <c r="E7" s="113" t="s">
        <v>65</v>
      </c>
      <c r="F7" s="113" t="s">
        <v>66</v>
      </c>
      <c r="G7" s="113" t="s">
        <v>67</v>
      </c>
      <c r="H7" s="113" t="s">
        <v>68</v>
      </c>
      <c r="I7" s="113" t="s">
        <v>69</v>
      </c>
      <c r="J7" s="115" t="s">
        <v>70</v>
      </c>
      <c r="K7" s="116"/>
    </row>
    <row r="8" spans="1:11" ht="114.6" customHeight="1" x14ac:dyDescent="0.25">
      <c r="A8" s="109"/>
      <c r="B8" s="109"/>
      <c r="C8" s="109"/>
      <c r="D8" s="109"/>
      <c r="E8" s="114"/>
      <c r="F8" s="114"/>
      <c r="G8" s="114"/>
      <c r="H8" s="114"/>
      <c r="I8" s="114"/>
      <c r="J8" s="64" t="s">
        <v>63</v>
      </c>
      <c r="K8" s="50" t="s">
        <v>71</v>
      </c>
    </row>
    <row r="9" spans="1:11" ht="12.75" customHeight="1" thickBot="1" x14ac:dyDescent="0.3">
      <c r="A9" s="50">
        <v>1</v>
      </c>
      <c r="B9" s="50">
        <v>2</v>
      </c>
      <c r="C9" s="50">
        <v>3</v>
      </c>
      <c r="D9" s="53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50">
        <v>10</v>
      </c>
    </row>
    <row r="10" spans="1:11" s="48" customFormat="1" ht="13.2" x14ac:dyDescent="0.25">
      <c r="A10" s="46" t="s">
        <v>72</v>
      </c>
      <c r="B10" s="47"/>
      <c r="C10" s="51" t="s">
        <v>116</v>
      </c>
      <c r="D10" s="54">
        <f>J10</f>
        <v>235000</v>
      </c>
      <c r="E10" s="65"/>
      <c r="F10" s="66">
        <v>0</v>
      </c>
      <c r="G10" s="66">
        <v>0</v>
      </c>
      <c r="H10" s="66">
        <v>0</v>
      </c>
      <c r="I10" s="66">
        <v>0</v>
      </c>
      <c r="J10" s="66">
        <v>235000</v>
      </c>
      <c r="K10" s="55">
        <v>0</v>
      </c>
    </row>
    <row r="11" spans="1:11" s="48" customFormat="1" ht="40.200000000000003" customHeight="1" x14ac:dyDescent="0.25">
      <c r="A11" s="46" t="s">
        <v>117</v>
      </c>
      <c r="B11" s="47"/>
      <c r="C11" s="51" t="s">
        <v>116</v>
      </c>
      <c r="D11" s="56">
        <f>E11</f>
        <v>3415678</v>
      </c>
      <c r="E11" s="65">
        <v>3415678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5">
        <v>0</v>
      </c>
    </row>
    <row r="12" spans="1:11" s="48" customFormat="1" ht="27.6" customHeight="1" x14ac:dyDescent="0.25">
      <c r="A12" s="46" t="s">
        <v>141</v>
      </c>
      <c r="B12" s="47"/>
      <c r="C12" s="51" t="s">
        <v>142</v>
      </c>
      <c r="D12" s="56">
        <f>E12+G12+J12</f>
        <v>404997</v>
      </c>
      <c r="E12" s="65"/>
      <c r="F12" s="66"/>
      <c r="G12" s="66">
        <v>42897</v>
      </c>
      <c r="H12" s="66"/>
      <c r="I12" s="66"/>
      <c r="J12" s="66">
        <v>362100</v>
      </c>
      <c r="K12" s="55">
        <v>362100</v>
      </c>
    </row>
    <row r="13" spans="1:11" s="48" customFormat="1" ht="13.2" x14ac:dyDescent="0.25">
      <c r="A13" s="46" t="s">
        <v>139</v>
      </c>
      <c r="B13" s="47"/>
      <c r="C13" s="51" t="s">
        <v>84</v>
      </c>
      <c r="D13" s="56">
        <f t="shared" ref="D13:D19" si="0">E13+G13+J13</f>
        <v>1965396.69</v>
      </c>
      <c r="E13" s="65">
        <v>1960234</v>
      </c>
      <c r="F13" s="66">
        <v>0</v>
      </c>
      <c r="G13" s="66">
        <v>0</v>
      </c>
      <c r="H13" s="66">
        <v>0</v>
      </c>
      <c r="I13" s="66">
        <v>0</v>
      </c>
      <c r="J13" s="66">
        <v>5162.6899999999996</v>
      </c>
      <c r="K13" s="55">
        <v>0</v>
      </c>
    </row>
    <row r="14" spans="1:11" s="48" customFormat="1" ht="13.2" x14ac:dyDescent="0.25">
      <c r="A14" s="46" t="s">
        <v>76</v>
      </c>
      <c r="B14" s="47"/>
      <c r="C14" s="51" t="s">
        <v>77</v>
      </c>
      <c r="D14" s="56">
        <f t="shared" si="0"/>
        <v>1063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1063</v>
      </c>
      <c r="K14" s="55">
        <v>0</v>
      </c>
    </row>
    <row r="15" spans="1:11" s="48" customFormat="1" ht="13.2" x14ac:dyDescent="0.25">
      <c r="A15" s="46" t="s">
        <v>76</v>
      </c>
      <c r="B15" s="47"/>
      <c r="C15" s="51" t="s">
        <v>78</v>
      </c>
      <c r="D15" s="56">
        <f t="shared" si="0"/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5">
        <v>0</v>
      </c>
    </row>
    <row r="16" spans="1:11" s="48" customFormat="1" ht="42.6" customHeight="1" x14ac:dyDescent="0.25">
      <c r="A16" s="46" t="s">
        <v>128</v>
      </c>
      <c r="B16" s="47"/>
      <c r="C16" s="51" t="s">
        <v>75</v>
      </c>
      <c r="D16" s="56">
        <f t="shared" si="0"/>
        <v>613183.34000000008</v>
      </c>
      <c r="E16" s="65">
        <v>611624.18000000005</v>
      </c>
      <c r="F16" s="66">
        <v>0</v>
      </c>
      <c r="G16" s="66">
        <v>0</v>
      </c>
      <c r="H16" s="66">
        <v>0</v>
      </c>
      <c r="I16" s="66">
        <v>0</v>
      </c>
      <c r="J16" s="66">
        <v>1559.16</v>
      </c>
      <c r="K16" s="55">
        <v>0</v>
      </c>
    </row>
    <row r="17" spans="1:11" s="48" customFormat="1" ht="13.2" x14ac:dyDescent="0.25">
      <c r="A17" s="46" t="s">
        <v>130</v>
      </c>
      <c r="B17" s="47"/>
      <c r="C17" s="51" t="s">
        <v>74</v>
      </c>
      <c r="D17" s="56">
        <f t="shared" si="0"/>
        <v>31490</v>
      </c>
      <c r="E17" s="65">
        <v>26490</v>
      </c>
      <c r="F17" s="66">
        <v>0</v>
      </c>
      <c r="G17" s="66">
        <v>0</v>
      </c>
      <c r="H17" s="66">
        <v>0</v>
      </c>
      <c r="I17" s="66">
        <v>0</v>
      </c>
      <c r="J17" s="66">
        <v>5000</v>
      </c>
      <c r="K17" s="55">
        <v>0</v>
      </c>
    </row>
    <row r="18" spans="1:11" s="48" customFormat="1" ht="13.2" x14ac:dyDescent="0.25">
      <c r="A18" s="46" t="s">
        <v>131</v>
      </c>
      <c r="B18" s="47"/>
      <c r="C18" s="51" t="s">
        <v>74</v>
      </c>
      <c r="D18" s="56">
        <f t="shared" si="0"/>
        <v>5000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5000</v>
      </c>
      <c r="K18" s="55">
        <v>0</v>
      </c>
    </row>
    <row r="19" spans="1:11" s="48" customFormat="1" ht="13.2" x14ac:dyDescent="0.25">
      <c r="A19" s="46" t="s">
        <v>129</v>
      </c>
      <c r="B19" s="47"/>
      <c r="C19" s="51" t="s">
        <v>74</v>
      </c>
      <c r="D19" s="56">
        <f t="shared" si="0"/>
        <v>263993</v>
      </c>
      <c r="E19" s="65">
        <v>253993</v>
      </c>
      <c r="F19" s="66">
        <v>0</v>
      </c>
      <c r="G19" s="66">
        <v>10000</v>
      </c>
      <c r="H19" s="66">
        <v>0</v>
      </c>
      <c r="I19" s="66">
        <v>0</v>
      </c>
      <c r="J19" s="66">
        <v>0</v>
      </c>
      <c r="K19" s="55">
        <v>0</v>
      </c>
    </row>
    <row r="20" spans="1:11" s="48" customFormat="1" ht="41.4" customHeight="1" x14ac:dyDescent="0.25">
      <c r="A20" s="46" t="s">
        <v>132</v>
      </c>
      <c r="B20" s="47"/>
      <c r="C20" s="51" t="s">
        <v>74</v>
      </c>
      <c r="D20" s="56">
        <f>E20+G20+J20</f>
        <v>22000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22000</v>
      </c>
      <c r="K20" s="55">
        <v>0</v>
      </c>
    </row>
    <row r="21" spans="1:11" s="48" customFormat="1" ht="15" customHeight="1" x14ac:dyDescent="0.25">
      <c r="A21" s="46" t="s">
        <v>133</v>
      </c>
      <c r="B21" s="47"/>
      <c r="C21" s="51" t="s">
        <v>74</v>
      </c>
      <c r="D21" s="56">
        <f>E21+G21+J21</f>
        <v>377009.68</v>
      </c>
      <c r="E21" s="65">
        <v>330912.68</v>
      </c>
      <c r="F21" s="66">
        <v>0</v>
      </c>
      <c r="G21" s="66">
        <v>32897</v>
      </c>
      <c r="H21" s="66">
        <v>0</v>
      </c>
      <c r="I21" s="66">
        <v>0</v>
      </c>
      <c r="J21" s="66">
        <v>13200</v>
      </c>
      <c r="K21" s="55">
        <v>0</v>
      </c>
    </row>
    <row r="22" spans="1:11" s="48" customFormat="1" ht="15.6" customHeight="1" x14ac:dyDescent="0.25">
      <c r="A22" s="46" t="s">
        <v>140</v>
      </c>
      <c r="B22" s="47"/>
      <c r="C22" s="51" t="s">
        <v>74</v>
      </c>
      <c r="D22" s="56">
        <f t="shared" ref="D22" si="1">E22+G22+J22</f>
        <v>44340.32</v>
      </c>
      <c r="E22" s="65">
        <v>20340.32</v>
      </c>
      <c r="F22" s="66">
        <v>0</v>
      </c>
      <c r="G22" s="66">
        <v>0</v>
      </c>
      <c r="H22" s="66">
        <v>0</v>
      </c>
      <c r="I22" s="66">
        <v>0</v>
      </c>
      <c r="J22" s="66">
        <v>24000</v>
      </c>
      <c r="K22" s="55">
        <v>0</v>
      </c>
    </row>
    <row r="23" spans="1:11" s="48" customFormat="1" ht="16.2" customHeight="1" x14ac:dyDescent="0.25">
      <c r="A23" s="46" t="s">
        <v>135</v>
      </c>
      <c r="B23" s="47"/>
      <c r="C23" s="51" t="s">
        <v>74</v>
      </c>
      <c r="D23" s="56">
        <f t="shared" ref="D23:D26" si="2">E23+G23+J23</f>
        <v>203376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203376</v>
      </c>
      <c r="K23" s="55">
        <v>171576</v>
      </c>
    </row>
    <row r="24" spans="1:11" s="48" customFormat="1" ht="15.6" customHeight="1" x14ac:dyDescent="0.25">
      <c r="A24" s="46" t="s">
        <v>143</v>
      </c>
      <c r="B24" s="47"/>
      <c r="C24" s="51" t="s">
        <v>74</v>
      </c>
      <c r="D24" s="56">
        <f t="shared" si="2"/>
        <v>16482</v>
      </c>
      <c r="E24" s="65">
        <v>6482</v>
      </c>
      <c r="F24" s="66"/>
      <c r="G24" s="66">
        <v>0</v>
      </c>
      <c r="H24" s="66"/>
      <c r="I24" s="66"/>
      <c r="J24" s="66">
        <v>10000</v>
      </c>
      <c r="K24" s="55"/>
    </row>
    <row r="25" spans="1:11" s="48" customFormat="1" ht="16.2" customHeight="1" x14ac:dyDescent="0.25">
      <c r="A25" s="46" t="s">
        <v>152</v>
      </c>
      <c r="B25" s="47"/>
      <c r="C25" s="51" t="s">
        <v>74</v>
      </c>
      <c r="D25" s="56">
        <f t="shared" si="2"/>
        <v>3500</v>
      </c>
      <c r="E25" s="65"/>
      <c r="F25" s="66"/>
      <c r="G25" s="66"/>
      <c r="H25" s="66"/>
      <c r="I25" s="66"/>
      <c r="J25" s="66">
        <v>3500</v>
      </c>
      <c r="K25" s="55">
        <v>3500</v>
      </c>
    </row>
    <row r="26" spans="1:11" s="48" customFormat="1" ht="27.6" customHeight="1" x14ac:dyDescent="0.25">
      <c r="A26" s="46" t="s">
        <v>136</v>
      </c>
      <c r="B26" s="47"/>
      <c r="C26" s="51" t="s">
        <v>74</v>
      </c>
      <c r="D26" s="56">
        <f t="shared" si="2"/>
        <v>171145</v>
      </c>
      <c r="E26" s="65">
        <v>238</v>
      </c>
      <c r="F26" s="66"/>
      <c r="G26" s="66"/>
      <c r="H26" s="66"/>
      <c r="I26" s="66"/>
      <c r="J26" s="66">
        <v>170907</v>
      </c>
      <c r="K26" s="55">
        <v>120970</v>
      </c>
    </row>
    <row r="27" spans="1:11" s="48" customFormat="1" ht="25.8" customHeight="1" x14ac:dyDescent="0.25">
      <c r="A27" s="46" t="s">
        <v>125</v>
      </c>
      <c r="B27" s="47"/>
      <c r="C27" s="51" t="s">
        <v>74</v>
      </c>
      <c r="D27" s="56">
        <f t="shared" ref="D27:D31" si="3">E27+G27+J27</f>
        <v>142718.41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142718.41</v>
      </c>
      <c r="K27" s="55">
        <v>66054</v>
      </c>
    </row>
    <row r="28" spans="1:11" s="48" customFormat="1" ht="13.2" x14ac:dyDescent="0.25">
      <c r="A28" s="46" t="s">
        <v>80</v>
      </c>
      <c r="B28" s="47"/>
      <c r="C28" s="51" t="s">
        <v>81</v>
      </c>
      <c r="D28" s="56">
        <f t="shared" si="3"/>
        <v>0</v>
      </c>
      <c r="E28" s="65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55">
        <v>0</v>
      </c>
    </row>
    <row r="29" spans="1:11" s="48" customFormat="1" ht="27" customHeight="1" x14ac:dyDescent="0.25">
      <c r="A29" s="46" t="s">
        <v>138</v>
      </c>
      <c r="B29" s="47"/>
      <c r="C29" s="51" t="s">
        <v>79</v>
      </c>
      <c r="D29" s="56">
        <f t="shared" si="3"/>
        <v>229748</v>
      </c>
      <c r="E29" s="65">
        <v>229748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5">
        <v>0</v>
      </c>
    </row>
    <row r="30" spans="1:11" s="48" customFormat="1" ht="13.2" x14ac:dyDescent="0.25">
      <c r="A30" s="46" t="s">
        <v>80</v>
      </c>
      <c r="B30" s="47"/>
      <c r="C30" s="51" t="s">
        <v>82</v>
      </c>
      <c r="D30" s="56">
        <f t="shared" si="3"/>
        <v>0</v>
      </c>
      <c r="E30" s="65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55">
        <v>0</v>
      </c>
    </row>
    <row r="31" spans="1:11" s="48" customFormat="1" ht="13.2" x14ac:dyDescent="0.25">
      <c r="A31" s="46" t="s">
        <v>137</v>
      </c>
      <c r="B31" s="47"/>
      <c r="C31" s="51" t="s">
        <v>83</v>
      </c>
      <c r="D31" s="56">
        <f t="shared" si="3"/>
        <v>420.75</v>
      </c>
      <c r="E31" s="65">
        <v>380.96</v>
      </c>
      <c r="F31" s="66">
        <v>0</v>
      </c>
      <c r="G31" s="66">
        <v>0</v>
      </c>
      <c r="H31" s="66">
        <v>0</v>
      </c>
      <c r="I31" s="66">
        <v>0</v>
      </c>
      <c r="J31" s="66">
        <v>39.79</v>
      </c>
      <c r="K31" s="55">
        <v>0</v>
      </c>
    </row>
    <row r="32" spans="1:11" ht="13.2" x14ac:dyDescent="0.25">
      <c r="A32" s="33" t="s">
        <v>85</v>
      </c>
      <c r="B32" s="34" t="s">
        <v>118</v>
      </c>
      <c r="C32" s="52"/>
      <c r="D32" s="56">
        <f>E32+J32</f>
        <v>15426.05</v>
      </c>
      <c r="E32" s="65">
        <v>5000</v>
      </c>
      <c r="F32" s="66">
        <v>0</v>
      </c>
      <c r="G32" s="66">
        <v>0</v>
      </c>
      <c r="H32" s="66">
        <v>0</v>
      </c>
      <c r="I32" s="66">
        <v>0</v>
      </c>
      <c r="J32" s="66">
        <v>10426.049999999999</v>
      </c>
      <c r="K32" s="57">
        <v>0</v>
      </c>
    </row>
    <row r="33" spans="1:12" ht="13.8" thickBot="1" x14ac:dyDescent="0.3">
      <c r="A33" s="33" t="s">
        <v>86</v>
      </c>
      <c r="B33" s="34" t="s">
        <v>87</v>
      </c>
      <c r="C33" s="52"/>
      <c r="D33" s="58">
        <v>0</v>
      </c>
      <c r="E33" s="65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57">
        <v>0</v>
      </c>
    </row>
    <row r="34" spans="1:12" ht="12.75" customHeight="1" x14ac:dyDescent="0.25">
      <c r="D34" s="59"/>
      <c r="E34" s="67"/>
      <c r="F34" s="67"/>
      <c r="G34" s="67"/>
      <c r="H34" s="67"/>
      <c r="I34" s="67"/>
      <c r="J34" s="67"/>
      <c r="K34" s="59"/>
    </row>
    <row r="35" spans="1:12" s="77" customFormat="1" ht="12.75" customHeight="1" x14ac:dyDescent="0.25">
      <c r="D35" s="76">
        <f>D27+D23+D22+D21+D20+D19+D18+D17+D26+D24+D25</f>
        <v>1281054.4100000001</v>
      </c>
      <c r="E35" s="68">
        <f>E27+E23+E22+E21+E20+E19+E18+E17+E24+E26</f>
        <v>638456</v>
      </c>
      <c r="F35" s="76"/>
      <c r="G35" s="68">
        <f>G27+G23+G22+G21+G20+G19+G18+G17+G16</f>
        <v>42897</v>
      </c>
      <c r="H35" s="76"/>
      <c r="I35" s="76"/>
      <c r="J35" s="68">
        <f>J17+J18+J19+J20+J21+J22+J23+J24+J25+J26+J27</f>
        <v>599701.41</v>
      </c>
      <c r="K35" s="79">
        <f>K23+K25+K26+K27</f>
        <v>362100</v>
      </c>
    </row>
    <row r="36" spans="1:12" ht="12.75" customHeight="1" x14ac:dyDescent="0.25">
      <c r="D36" s="60"/>
      <c r="E36" s="67"/>
      <c r="F36" s="67"/>
      <c r="G36" s="68"/>
      <c r="H36" s="67"/>
      <c r="I36" s="67"/>
      <c r="J36" s="67"/>
      <c r="K36" s="59"/>
    </row>
    <row r="37" spans="1:12" ht="12.75" customHeight="1" x14ac:dyDescent="0.25">
      <c r="D37" s="44"/>
      <c r="E37" s="69"/>
      <c r="G37" s="69"/>
      <c r="J37" s="69"/>
      <c r="L37" s="44"/>
    </row>
    <row r="38" spans="1:12" ht="12.75" customHeight="1" x14ac:dyDescent="0.25">
      <c r="D38" s="44"/>
    </row>
    <row r="39" spans="1:12" ht="12.75" customHeight="1" x14ac:dyDescent="0.25">
      <c r="D39" s="44"/>
    </row>
  </sheetData>
  <mergeCells count="14">
    <mergeCell ref="B2:G2"/>
    <mergeCell ref="B3:G3"/>
    <mergeCell ref="A5:A8"/>
    <mergeCell ref="B5:B8"/>
    <mergeCell ref="C5:C8"/>
    <mergeCell ref="D5:K5"/>
    <mergeCell ref="G7:G8"/>
    <mergeCell ref="H7:H8"/>
    <mergeCell ref="I7:I8"/>
    <mergeCell ref="J7:K7"/>
    <mergeCell ref="D6:D8"/>
    <mergeCell ref="E6:K6"/>
    <mergeCell ref="E7:E8"/>
    <mergeCell ref="F7:F8"/>
  </mergeCells>
  <pageMargins left="0.7" right="0.7" top="0.75" bottom="0.75" header="0.3" footer="0.3"/>
  <pageSetup paperSize="9" scale="7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3" workbookViewId="0">
      <selection activeCell="G35" sqref="G35"/>
    </sheetView>
  </sheetViews>
  <sheetFormatPr defaultRowHeight="12.75" customHeight="1" x14ac:dyDescent="0.25"/>
  <cols>
    <col min="1" max="1" width="41.5546875" customWidth="1"/>
    <col min="2" max="2" width="8.33203125" customWidth="1"/>
    <col min="3" max="3" width="16.6640625" customWidth="1"/>
    <col min="4" max="4" width="13.33203125" customWidth="1"/>
    <col min="5" max="5" width="20.88671875" customWidth="1"/>
    <col min="6" max="6" width="14.44140625" customWidth="1"/>
    <col min="7" max="8" width="12.88671875" customWidth="1"/>
    <col min="9" max="9" width="14.44140625" customWidth="1"/>
    <col min="10" max="10" width="12.88671875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1" ht="14.25" customHeight="1" x14ac:dyDescent="0.25">
      <c r="A2" s="117" t="s">
        <v>147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1" ht="28.5" customHeight="1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x14ac:dyDescent="0.25">
      <c r="A5" s="107" t="s">
        <v>42</v>
      </c>
      <c r="B5" s="107" t="s">
        <v>60</v>
      </c>
      <c r="C5" s="107" t="s">
        <v>61</v>
      </c>
      <c r="D5" s="110" t="s">
        <v>62</v>
      </c>
      <c r="E5" s="111"/>
      <c r="F5" s="111"/>
      <c r="G5" s="111"/>
      <c r="H5" s="111"/>
      <c r="I5" s="111"/>
      <c r="J5" s="111"/>
      <c r="K5" s="112"/>
    </row>
    <row r="6" spans="1:11" ht="12.75" customHeight="1" x14ac:dyDescent="0.25">
      <c r="A6" s="108"/>
      <c r="B6" s="108"/>
      <c r="C6" s="108"/>
      <c r="D6" s="107" t="s">
        <v>123</v>
      </c>
      <c r="E6" s="110" t="s">
        <v>64</v>
      </c>
      <c r="F6" s="111"/>
      <c r="G6" s="111"/>
      <c r="H6" s="111"/>
      <c r="I6" s="111"/>
      <c r="J6" s="111"/>
      <c r="K6" s="112"/>
    </row>
    <row r="7" spans="1:11" ht="12.75" customHeight="1" x14ac:dyDescent="0.25">
      <c r="A7" s="108"/>
      <c r="B7" s="108"/>
      <c r="C7" s="108"/>
      <c r="D7" s="108"/>
      <c r="E7" s="113" t="s">
        <v>65</v>
      </c>
      <c r="F7" s="113" t="s">
        <v>66</v>
      </c>
      <c r="G7" s="113" t="s">
        <v>67</v>
      </c>
      <c r="H7" s="113" t="s">
        <v>68</v>
      </c>
      <c r="I7" s="113" t="s">
        <v>69</v>
      </c>
      <c r="J7" s="115" t="s">
        <v>70</v>
      </c>
      <c r="K7" s="116"/>
    </row>
    <row r="8" spans="1:11" ht="148.19999999999999" customHeight="1" x14ac:dyDescent="0.25">
      <c r="A8" s="109"/>
      <c r="B8" s="109"/>
      <c r="C8" s="109"/>
      <c r="D8" s="109"/>
      <c r="E8" s="114"/>
      <c r="F8" s="114"/>
      <c r="G8" s="114"/>
      <c r="H8" s="114"/>
      <c r="I8" s="114"/>
      <c r="J8" s="64" t="s">
        <v>63</v>
      </c>
      <c r="K8" s="71" t="s">
        <v>71</v>
      </c>
    </row>
    <row r="9" spans="1:11" ht="12.75" customHeight="1" thickBot="1" x14ac:dyDescent="0.3">
      <c r="A9" s="71">
        <v>1</v>
      </c>
      <c r="B9" s="71">
        <v>2</v>
      </c>
      <c r="C9" s="71">
        <v>3</v>
      </c>
      <c r="D9" s="53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71">
        <v>10</v>
      </c>
    </row>
    <row r="10" spans="1:11" s="48" customFormat="1" ht="13.2" x14ac:dyDescent="0.25">
      <c r="A10" s="46" t="s">
        <v>72</v>
      </c>
      <c r="B10" s="47"/>
      <c r="C10" s="51" t="s">
        <v>116</v>
      </c>
      <c r="D10" s="54">
        <f>J10</f>
        <v>1000</v>
      </c>
      <c r="E10" s="65"/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5">
        <v>0</v>
      </c>
    </row>
    <row r="11" spans="1:11" s="48" customFormat="1" ht="39.6" customHeight="1" x14ac:dyDescent="0.25">
      <c r="A11" s="46" t="s">
        <v>117</v>
      </c>
      <c r="B11" s="47"/>
      <c r="C11" s="51" t="s">
        <v>116</v>
      </c>
      <c r="D11" s="56">
        <f>E11</f>
        <v>2763572</v>
      </c>
      <c r="E11" s="65">
        <v>2763572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5">
        <v>0</v>
      </c>
    </row>
    <row r="12" spans="1:11" s="48" customFormat="1" ht="26.4" x14ac:dyDescent="0.25">
      <c r="A12" s="46" t="s">
        <v>73</v>
      </c>
      <c r="B12" s="47"/>
      <c r="C12" s="51"/>
      <c r="D12" s="56">
        <f>G12</f>
        <v>0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5">
        <v>0</v>
      </c>
    </row>
    <row r="13" spans="1:11" s="48" customFormat="1" ht="13.2" x14ac:dyDescent="0.25">
      <c r="A13" s="46" t="s">
        <v>139</v>
      </c>
      <c r="B13" s="47"/>
      <c r="C13" s="51" t="s">
        <v>84</v>
      </c>
      <c r="D13" s="56">
        <f t="shared" ref="D13:D19" si="0">E13+G13+J13</f>
        <v>1960234</v>
      </c>
      <c r="E13" s="65">
        <v>1960234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5">
        <v>0</v>
      </c>
    </row>
    <row r="14" spans="1:11" s="48" customFormat="1" ht="13.2" x14ac:dyDescent="0.25">
      <c r="A14" s="46" t="s">
        <v>76</v>
      </c>
      <c r="B14" s="47"/>
      <c r="C14" s="51" t="s">
        <v>77</v>
      </c>
      <c r="D14" s="56">
        <f t="shared" si="0"/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5">
        <v>0</v>
      </c>
    </row>
    <row r="15" spans="1:11" s="48" customFormat="1" ht="13.2" x14ac:dyDescent="0.25">
      <c r="A15" s="46" t="s">
        <v>76</v>
      </c>
      <c r="B15" s="47"/>
      <c r="C15" s="51" t="s">
        <v>78</v>
      </c>
      <c r="D15" s="56">
        <f t="shared" si="0"/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5">
        <v>0</v>
      </c>
    </row>
    <row r="16" spans="1:11" s="48" customFormat="1" ht="55.2" customHeight="1" x14ac:dyDescent="0.25">
      <c r="A16" s="46" t="s">
        <v>128</v>
      </c>
      <c r="B16" s="47"/>
      <c r="C16" s="51" t="s">
        <v>75</v>
      </c>
      <c r="D16" s="56">
        <f t="shared" si="0"/>
        <v>487190</v>
      </c>
      <c r="E16" s="65">
        <v>487190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5">
        <v>0</v>
      </c>
    </row>
    <row r="17" spans="1:11" s="48" customFormat="1" ht="13.2" x14ac:dyDescent="0.25">
      <c r="A17" s="46" t="s">
        <v>130</v>
      </c>
      <c r="B17" s="47"/>
      <c r="C17" s="51" t="s">
        <v>74</v>
      </c>
      <c r="D17" s="56">
        <f t="shared" si="0"/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5">
        <v>0</v>
      </c>
    </row>
    <row r="18" spans="1:11" s="48" customFormat="1" ht="13.2" x14ac:dyDescent="0.25">
      <c r="A18" s="46" t="s">
        <v>131</v>
      </c>
      <c r="B18" s="47"/>
      <c r="C18" s="51" t="s">
        <v>74</v>
      </c>
      <c r="D18" s="56">
        <f t="shared" si="0"/>
        <v>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5">
        <v>0</v>
      </c>
    </row>
    <row r="19" spans="1:11" s="48" customFormat="1" ht="13.2" x14ac:dyDescent="0.25">
      <c r="A19" s="46" t="s">
        <v>129</v>
      </c>
      <c r="B19" s="47"/>
      <c r="C19" s="51" t="s">
        <v>74</v>
      </c>
      <c r="D19" s="56">
        <f t="shared" si="0"/>
        <v>248993</v>
      </c>
      <c r="E19" s="65">
        <v>248993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5">
        <v>0</v>
      </c>
    </row>
    <row r="20" spans="1:11" s="48" customFormat="1" ht="40.950000000000003" customHeight="1" x14ac:dyDescent="0.25">
      <c r="A20" s="46" t="s">
        <v>132</v>
      </c>
      <c r="B20" s="47"/>
      <c r="C20" s="51" t="s">
        <v>74</v>
      </c>
      <c r="D20" s="56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5">
        <v>0</v>
      </c>
    </row>
    <row r="21" spans="1:11" s="48" customFormat="1" ht="18" customHeight="1" x14ac:dyDescent="0.25">
      <c r="A21" s="46" t="s">
        <v>133</v>
      </c>
      <c r="B21" s="47"/>
      <c r="C21" s="51" t="s">
        <v>74</v>
      </c>
      <c r="D21" s="56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5">
        <v>0</v>
      </c>
    </row>
    <row r="22" spans="1:11" s="48" customFormat="1" ht="19.2" customHeight="1" x14ac:dyDescent="0.25">
      <c r="A22" s="46" t="s">
        <v>134</v>
      </c>
      <c r="B22" s="47"/>
      <c r="C22" s="51" t="s">
        <v>74</v>
      </c>
      <c r="D22" s="56">
        <f t="shared" ref="D22:D28" si="1">E22+G22+J22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5">
        <v>0</v>
      </c>
    </row>
    <row r="23" spans="1:11" s="48" customFormat="1" ht="16.2" customHeight="1" x14ac:dyDescent="0.25">
      <c r="A23" s="46" t="s">
        <v>135</v>
      </c>
      <c r="B23" s="47"/>
      <c r="C23" s="51" t="s">
        <v>74</v>
      </c>
      <c r="D23" s="56">
        <f t="shared" si="1"/>
        <v>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55">
        <v>0</v>
      </c>
    </row>
    <row r="24" spans="1:11" s="48" customFormat="1" ht="26.4" x14ac:dyDescent="0.25">
      <c r="A24" s="46" t="s">
        <v>136</v>
      </c>
      <c r="B24" s="47"/>
      <c r="C24" s="51" t="s">
        <v>74</v>
      </c>
      <c r="D24" s="56">
        <f t="shared" si="1"/>
        <v>1000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1000</v>
      </c>
      <c r="K24" s="55">
        <v>0</v>
      </c>
    </row>
    <row r="25" spans="1:11" s="48" customFormat="1" ht="13.2" x14ac:dyDescent="0.25">
      <c r="A25" s="46" t="s">
        <v>80</v>
      </c>
      <c r="B25" s="47"/>
      <c r="C25" s="51" t="s">
        <v>81</v>
      </c>
      <c r="D25" s="56">
        <f t="shared" si="1"/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5">
        <v>0</v>
      </c>
    </row>
    <row r="26" spans="1:11" s="48" customFormat="1" ht="30" customHeight="1" x14ac:dyDescent="0.25">
      <c r="A26" s="46" t="s">
        <v>138</v>
      </c>
      <c r="B26" s="47"/>
      <c r="C26" s="51" t="s">
        <v>79</v>
      </c>
      <c r="D26" s="56">
        <f t="shared" si="1"/>
        <v>67155</v>
      </c>
      <c r="E26" s="65">
        <v>67155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5">
        <v>0</v>
      </c>
    </row>
    <row r="27" spans="1:11" s="48" customFormat="1" ht="13.2" x14ac:dyDescent="0.25">
      <c r="A27" s="46" t="s">
        <v>80</v>
      </c>
      <c r="B27" s="47"/>
      <c r="C27" s="51" t="s">
        <v>82</v>
      </c>
      <c r="D27" s="56">
        <f t="shared" si="1"/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5">
        <v>0</v>
      </c>
    </row>
    <row r="28" spans="1:11" s="48" customFormat="1" ht="13.2" x14ac:dyDescent="0.25">
      <c r="A28" s="46" t="s">
        <v>137</v>
      </c>
      <c r="B28" s="47"/>
      <c r="C28" s="51" t="s">
        <v>83</v>
      </c>
      <c r="D28" s="56">
        <f t="shared" si="1"/>
        <v>0</v>
      </c>
      <c r="E28" s="65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55">
        <v>0</v>
      </c>
    </row>
    <row r="29" spans="1:11" ht="13.2" x14ac:dyDescent="0.25">
      <c r="A29" s="33" t="s">
        <v>85</v>
      </c>
      <c r="B29" s="34" t="s">
        <v>118</v>
      </c>
      <c r="C29" s="52"/>
      <c r="D29" s="56">
        <f>E29+J29</f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7">
        <v>0</v>
      </c>
    </row>
    <row r="30" spans="1:11" ht="13.8" thickBot="1" x14ac:dyDescent="0.3">
      <c r="A30" s="33" t="s">
        <v>86</v>
      </c>
      <c r="B30" s="34" t="s">
        <v>87</v>
      </c>
      <c r="C30" s="52"/>
      <c r="D30" s="58">
        <v>0</v>
      </c>
      <c r="E30" s="65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57">
        <v>0</v>
      </c>
    </row>
    <row r="31" spans="1:11" ht="12.75" customHeight="1" x14ac:dyDescent="0.25">
      <c r="D31" s="59"/>
      <c r="E31" s="67"/>
      <c r="F31" s="67"/>
      <c r="G31" s="67"/>
      <c r="H31" s="67"/>
      <c r="I31" s="67"/>
      <c r="J31" s="67"/>
      <c r="K31" s="59"/>
    </row>
    <row r="32" spans="1:11" s="72" customFormat="1" ht="12.75" customHeight="1" x14ac:dyDescent="0.25">
      <c r="D32" s="78">
        <f>D19+D20+D21+D22+D22+D23+D24</f>
        <v>249993</v>
      </c>
      <c r="E32" s="73">
        <f>E24+E23+E22+E21+E20+E19+E18+E17</f>
        <v>248993</v>
      </c>
      <c r="F32" s="74"/>
      <c r="G32" s="74">
        <f>G24+G23+G22+G21+G20+G19+G18+G17+G16</f>
        <v>0</v>
      </c>
      <c r="H32" s="74"/>
      <c r="I32" s="74"/>
      <c r="J32" s="68">
        <f>J24+J23+J22+J21+J20+J19+J18+J17+J16</f>
        <v>1000</v>
      </c>
      <c r="K32" s="74"/>
    </row>
  </sheetData>
  <mergeCells count="13">
    <mergeCell ref="A5:A8"/>
    <mergeCell ref="B5:B8"/>
    <mergeCell ref="C5:C8"/>
    <mergeCell ref="A2:J3"/>
    <mergeCell ref="D6:D8"/>
    <mergeCell ref="H7:H8"/>
    <mergeCell ref="G7:G8"/>
    <mergeCell ref="E7:E8"/>
    <mergeCell ref="F7:F8"/>
    <mergeCell ref="D5:K5"/>
    <mergeCell ref="E6:K6"/>
    <mergeCell ref="I7:I8"/>
    <mergeCell ref="J7:K7"/>
  </mergeCells>
  <pageMargins left="0.7" right="0.7" top="0.75" bottom="0.75" header="0.3" footer="0.3"/>
  <pageSetup paperSize="9" scale="7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6" workbookViewId="0">
      <selection activeCell="D40" sqref="D40"/>
    </sheetView>
  </sheetViews>
  <sheetFormatPr defaultRowHeight="12.75" customHeight="1" x14ac:dyDescent="0.25"/>
  <cols>
    <col min="1" max="1" width="39.44140625" customWidth="1"/>
    <col min="2" max="2" width="8.33203125" customWidth="1"/>
    <col min="3" max="3" width="16.6640625" customWidth="1"/>
    <col min="4" max="4" width="13.109375" customWidth="1"/>
    <col min="5" max="5" width="20.88671875" customWidth="1"/>
    <col min="6" max="6" width="15.6640625" customWidth="1"/>
    <col min="7" max="7" width="13" customWidth="1"/>
    <col min="8" max="8" width="14.88671875" customWidth="1"/>
    <col min="9" max="9" width="14.5546875" customWidth="1"/>
    <col min="10" max="10" width="13" customWidth="1"/>
    <col min="11" max="11" width="12.5546875" customWidth="1"/>
    <col min="12" max="12" width="9.5546875" customWidth="1"/>
    <col min="13" max="13" width="7.88671875" customWidth="1"/>
  </cols>
  <sheetData>
    <row r="1" spans="1:11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 t="s">
        <v>59</v>
      </c>
    </row>
    <row r="2" spans="1:11" ht="14.25" customHeight="1" x14ac:dyDescent="0.25">
      <c r="A2" s="27"/>
      <c r="B2" s="7" t="s">
        <v>144</v>
      </c>
      <c r="C2" s="7"/>
      <c r="D2" s="27"/>
      <c r="E2" s="27"/>
      <c r="F2" s="27"/>
      <c r="G2" s="27"/>
      <c r="H2" s="27"/>
      <c r="I2" s="27"/>
      <c r="J2" s="27"/>
    </row>
    <row r="3" spans="1:11" ht="14.25" customHeight="1" x14ac:dyDescent="0.25">
      <c r="A3" s="27"/>
      <c r="B3" s="106" t="s">
        <v>148</v>
      </c>
      <c r="C3" s="106"/>
      <c r="D3" s="106"/>
      <c r="E3" s="106"/>
      <c r="F3" s="106"/>
      <c r="G3" s="27"/>
      <c r="H3" s="27"/>
      <c r="I3" s="27"/>
      <c r="J3" s="27"/>
    </row>
    <row r="4" spans="1:11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ht="12.75" customHeight="1" x14ac:dyDescent="0.25">
      <c r="A5" s="107" t="s">
        <v>42</v>
      </c>
      <c r="B5" s="107" t="s">
        <v>60</v>
      </c>
      <c r="C5" s="107" t="s">
        <v>61</v>
      </c>
      <c r="D5" s="110" t="s">
        <v>62</v>
      </c>
      <c r="E5" s="111"/>
      <c r="F5" s="111"/>
      <c r="G5" s="111"/>
      <c r="H5" s="111"/>
      <c r="I5" s="111"/>
      <c r="J5" s="111"/>
      <c r="K5" s="112"/>
    </row>
    <row r="6" spans="1:11" ht="12.75" customHeight="1" x14ac:dyDescent="0.25">
      <c r="A6" s="108"/>
      <c r="B6" s="108"/>
      <c r="C6" s="108"/>
      <c r="D6" s="107" t="s">
        <v>124</v>
      </c>
      <c r="E6" s="110" t="s">
        <v>64</v>
      </c>
      <c r="F6" s="111"/>
      <c r="G6" s="111"/>
      <c r="H6" s="111"/>
      <c r="I6" s="111"/>
      <c r="J6" s="111"/>
      <c r="K6" s="112"/>
    </row>
    <row r="7" spans="1:11" ht="12.75" customHeight="1" x14ac:dyDescent="0.25">
      <c r="A7" s="108"/>
      <c r="B7" s="108"/>
      <c r="C7" s="108"/>
      <c r="D7" s="108"/>
      <c r="E7" s="113" t="s">
        <v>65</v>
      </c>
      <c r="F7" s="113" t="s">
        <v>66</v>
      </c>
      <c r="G7" s="113" t="s">
        <v>67</v>
      </c>
      <c r="H7" s="113" t="s">
        <v>68</v>
      </c>
      <c r="I7" s="113" t="s">
        <v>69</v>
      </c>
      <c r="J7" s="115" t="s">
        <v>70</v>
      </c>
      <c r="K7" s="116"/>
    </row>
    <row r="8" spans="1:11" ht="151.19999999999999" customHeight="1" x14ac:dyDescent="0.25">
      <c r="A8" s="109"/>
      <c r="B8" s="109"/>
      <c r="C8" s="109"/>
      <c r="D8" s="109"/>
      <c r="E8" s="114"/>
      <c r="F8" s="114"/>
      <c r="G8" s="114"/>
      <c r="H8" s="114"/>
      <c r="I8" s="114"/>
      <c r="J8" s="64" t="s">
        <v>63</v>
      </c>
      <c r="K8" s="71" t="s">
        <v>71</v>
      </c>
    </row>
    <row r="9" spans="1:11" ht="12.75" customHeight="1" thickBot="1" x14ac:dyDescent="0.3">
      <c r="A9" s="71">
        <v>1</v>
      </c>
      <c r="B9" s="71">
        <v>2</v>
      </c>
      <c r="C9" s="71">
        <v>3</v>
      </c>
      <c r="D9" s="53">
        <v>4</v>
      </c>
      <c r="E9" s="64">
        <v>5</v>
      </c>
      <c r="F9" s="64"/>
      <c r="G9" s="64">
        <v>6</v>
      </c>
      <c r="H9" s="64">
        <v>7</v>
      </c>
      <c r="I9" s="64">
        <v>8</v>
      </c>
      <c r="J9" s="64">
        <v>9</v>
      </c>
      <c r="K9" s="71">
        <v>10</v>
      </c>
    </row>
    <row r="10" spans="1:11" ht="13.2" x14ac:dyDescent="0.25">
      <c r="A10" s="46" t="s">
        <v>72</v>
      </c>
      <c r="B10" s="47"/>
      <c r="C10" s="51" t="s">
        <v>116</v>
      </c>
      <c r="D10" s="54">
        <f>J10</f>
        <v>1000</v>
      </c>
      <c r="E10" s="65"/>
      <c r="F10" s="66">
        <v>0</v>
      </c>
      <c r="G10" s="66">
        <v>0</v>
      </c>
      <c r="H10" s="66">
        <v>0</v>
      </c>
      <c r="I10" s="66">
        <v>0</v>
      </c>
      <c r="J10" s="66">
        <v>1000</v>
      </c>
      <c r="K10" s="55">
        <v>0</v>
      </c>
    </row>
    <row r="11" spans="1:11" ht="42.6" customHeight="1" x14ac:dyDescent="0.25">
      <c r="A11" s="46" t="s">
        <v>117</v>
      </c>
      <c r="B11" s="47"/>
      <c r="C11" s="51" t="s">
        <v>116</v>
      </c>
      <c r="D11" s="56">
        <f>E11</f>
        <v>1860029</v>
      </c>
      <c r="E11" s="65">
        <v>1860029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55">
        <v>0</v>
      </c>
    </row>
    <row r="12" spans="1:11" ht="26.4" x14ac:dyDescent="0.25">
      <c r="A12" s="46" t="s">
        <v>73</v>
      </c>
      <c r="B12" s="47"/>
      <c r="C12" s="51"/>
      <c r="D12" s="56">
        <f>G12</f>
        <v>0</v>
      </c>
      <c r="E12" s="65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55">
        <v>0</v>
      </c>
    </row>
    <row r="13" spans="1:11" s="48" customFormat="1" ht="13.2" x14ac:dyDescent="0.25">
      <c r="A13" s="46" t="s">
        <v>139</v>
      </c>
      <c r="B13" s="47"/>
      <c r="C13" s="51" t="s">
        <v>84</v>
      </c>
      <c r="D13" s="56">
        <f t="shared" ref="D13:D19" si="0">E13+G13+J13</f>
        <v>1666072</v>
      </c>
      <c r="E13" s="65">
        <v>1666072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55">
        <v>0</v>
      </c>
    </row>
    <row r="14" spans="1:11" s="48" customFormat="1" ht="13.2" x14ac:dyDescent="0.25">
      <c r="A14" s="46" t="s">
        <v>76</v>
      </c>
      <c r="B14" s="47"/>
      <c r="C14" s="51" t="s">
        <v>77</v>
      </c>
      <c r="D14" s="56">
        <f t="shared" si="0"/>
        <v>0</v>
      </c>
      <c r="E14" s="65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55">
        <v>0</v>
      </c>
    </row>
    <row r="15" spans="1:11" s="48" customFormat="1" ht="13.2" x14ac:dyDescent="0.25">
      <c r="A15" s="46" t="s">
        <v>76</v>
      </c>
      <c r="B15" s="47"/>
      <c r="C15" s="51" t="s">
        <v>78</v>
      </c>
      <c r="D15" s="56">
        <f t="shared" si="0"/>
        <v>0</v>
      </c>
      <c r="E15" s="65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55">
        <v>0</v>
      </c>
    </row>
    <row r="16" spans="1:11" s="48" customFormat="1" ht="52.8" x14ac:dyDescent="0.25">
      <c r="A16" s="46" t="s">
        <v>128</v>
      </c>
      <c r="B16" s="47"/>
      <c r="C16" s="51" t="s">
        <v>75</v>
      </c>
      <c r="D16" s="56">
        <f t="shared" si="0"/>
        <v>193957</v>
      </c>
      <c r="E16" s="65">
        <v>193957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55">
        <v>0</v>
      </c>
    </row>
    <row r="17" spans="1:11" s="48" customFormat="1" ht="13.2" x14ac:dyDescent="0.25">
      <c r="A17" s="46" t="s">
        <v>130</v>
      </c>
      <c r="B17" s="47"/>
      <c r="C17" s="51" t="s">
        <v>74</v>
      </c>
      <c r="D17" s="56">
        <f t="shared" si="0"/>
        <v>0</v>
      </c>
      <c r="E17" s="65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55">
        <v>0</v>
      </c>
    </row>
    <row r="18" spans="1:11" s="48" customFormat="1" ht="13.2" x14ac:dyDescent="0.25">
      <c r="A18" s="46" t="s">
        <v>131</v>
      </c>
      <c r="B18" s="47"/>
      <c r="C18" s="51" t="s">
        <v>74</v>
      </c>
      <c r="D18" s="56">
        <f t="shared" si="0"/>
        <v>0</v>
      </c>
      <c r="E18" s="65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55">
        <v>0</v>
      </c>
    </row>
    <row r="19" spans="1:11" s="48" customFormat="1" ht="13.2" x14ac:dyDescent="0.25">
      <c r="A19" s="46" t="s">
        <v>129</v>
      </c>
      <c r="B19" s="47"/>
      <c r="C19" s="51" t="s">
        <v>74</v>
      </c>
      <c r="D19" s="56">
        <f t="shared" si="0"/>
        <v>0</v>
      </c>
      <c r="E19" s="65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55">
        <v>0</v>
      </c>
    </row>
    <row r="20" spans="1:11" s="48" customFormat="1" ht="41.4" customHeight="1" x14ac:dyDescent="0.25">
      <c r="A20" s="46" t="s">
        <v>132</v>
      </c>
      <c r="B20" s="47"/>
      <c r="C20" s="51" t="s">
        <v>74</v>
      </c>
      <c r="D20" s="56">
        <f>E20+G20+J20</f>
        <v>0</v>
      </c>
      <c r="E20" s="65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55">
        <v>0</v>
      </c>
    </row>
    <row r="21" spans="1:11" s="48" customFormat="1" ht="16.95" customHeight="1" x14ac:dyDescent="0.25">
      <c r="A21" s="46" t="s">
        <v>133</v>
      </c>
      <c r="B21" s="47"/>
      <c r="C21" s="51" t="s">
        <v>74</v>
      </c>
      <c r="D21" s="56">
        <f>E21+G21+J21</f>
        <v>0</v>
      </c>
      <c r="E21" s="65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55">
        <v>0</v>
      </c>
    </row>
    <row r="22" spans="1:11" s="48" customFormat="1" ht="16.2" customHeight="1" x14ac:dyDescent="0.25">
      <c r="A22" s="46" t="s">
        <v>134</v>
      </c>
      <c r="B22" s="47"/>
      <c r="C22" s="51" t="s">
        <v>74</v>
      </c>
      <c r="D22" s="56">
        <f t="shared" ref="D22:D28" si="1">E22+G22+J22</f>
        <v>0</v>
      </c>
      <c r="E22" s="65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55">
        <v>0</v>
      </c>
    </row>
    <row r="23" spans="1:11" s="48" customFormat="1" ht="14.4" customHeight="1" x14ac:dyDescent="0.25">
      <c r="A23" s="46" t="s">
        <v>135</v>
      </c>
      <c r="B23" s="47"/>
      <c r="C23" s="51" t="s">
        <v>74</v>
      </c>
      <c r="D23" s="56">
        <f t="shared" si="1"/>
        <v>0</v>
      </c>
      <c r="E23" s="65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55">
        <v>0</v>
      </c>
    </row>
    <row r="24" spans="1:11" s="48" customFormat="1" ht="26.4" x14ac:dyDescent="0.25">
      <c r="A24" s="46" t="s">
        <v>136</v>
      </c>
      <c r="B24" s="47"/>
      <c r="C24" s="51" t="s">
        <v>74</v>
      </c>
      <c r="D24" s="56">
        <f t="shared" si="1"/>
        <v>1000</v>
      </c>
      <c r="E24" s="65">
        <v>0</v>
      </c>
      <c r="F24" s="66">
        <v>0</v>
      </c>
      <c r="G24" s="66">
        <v>0</v>
      </c>
      <c r="H24" s="66">
        <v>0</v>
      </c>
      <c r="I24" s="66">
        <v>0</v>
      </c>
      <c r="J24" s="66">
        <v>1000</v>
      </c>
      <c r="K24" s="55">
        <v>0</v>
      </c>
    </row>
    <row r="25" spans="1:11" s="48" customFormat="1" ht="13.2" x14ac:dyDescent="0.25">
      <c r="A25" s="46" t="s">
        <v>80</v>
      </c>
      <c r="B25" s="47"/>
      <c r="C25" s="51" t="s">
        <v>81</v>
      </c>
      <c r="D25" s="56">
        <f t="shared" si="1"/>
        <v>0</v>
      </c>
      <c r="E25" s="65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55">
        <v>0</v>
      </c>
    </row>
    <row r="26" spans="1:11" s="48" customFormat="1" ht="28.2" customHeight="1" x14ac:dyDescent="0.25">
      <c r="A26" s="46" t="s">
        <v>138</v>
      </c>
      <c r="B26" s="47"/>
      <c r="C26" s="51" t="s">
        <v>79</v>
      </c>
      <c r="D26" s="56">
        <f t="shared" si="1"/>
        <v>0</v>
      </c>
      <c r="E26" s="65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55">
        <v>0</v>
      </c>
    </row>
    <row r="27" spans="1:11" s="48" customFormat="1" ht="13.2" x14ac:dyDescent="0.25">
      <c r="A27" s="46" t="s">
        <v>80</v>
      </c>
      <c r="B27" s="47"/>
      <c r="C27" s="51" t="s">
        <v>82</v>
      </c>
      <c r="D27" s="56">
        <f t="shared" si="1"/>
        <v>0</v>
      </c>
      <c r="E27" s="65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55">
        <v>0</v>
      </c>
    </row>
    <row r="28" spans="1:11" s="48" customFormat="1" ht="13.2" x14ac:dyDescent="0.25">
      <c r="A28" s="46" t="s">
        <v>137</v>
      </c>
      <c r="B28" s="47"/>
      <c r="C28" s="51" t="s">
        <v>83</v>
      </c>
      <c r="D28" s="56">
        <f t="shared" si="1"/>
        <v>0</v>
      </c>
      <c r="E28" s="65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55">
        <v>0</v>
      </c>
    </row>
    <row r="29" spans="1:11" s="48" customFormat="1" ht="13.2" x14ac:dyDescent="0.25">
      <c r="A29" s="33" t="s">
        <v>85</v>
      </c>
      <c r="B29" s="34" t="s">
        <v>118</v>
      </c>
      <c r="C29" s="52"/>
      <c r="D29" s="56">
        <f>E29+J29</f>
        <v>0</v>
      </c>
      <c r="E29" s="65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57">
        <v>0</v>
      </c>
    </row>
    <row r="30" spans="1:11" s="48" customFormat="1" ht="13.8" thickBot="1" x14ac:dyDescent="0.3">
      <c r="A30" s="33" t="s">
        <v>86</v>
      </c>
      <c r="B30" s="34" t="s">
        <v>87</v>
      </c>
      <c r="C30" s="52"/>
      <c r="D30" s="58">
        <v>0</v>
      </c>
      <c r="E30" s="65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57">
        <v>0</v>
      </c>
    </row>
    <row r="31" spans="1:11" s="48" customFormat="1" ht="13.2" x14ac:dyDescent="0.25">
      <c r="A31"/>
      <c r="B31"/>
      <c r="C31"/>
      <c r="D31" s="59"/>
      <c r="E31" s="67"/>
      <c r="F31" s="67"/>
      <c r="G31" s="67"/>
      <c r="H31" s="67"/>
      <c r="I31" s="67"/>
      <c r="J31" s="67"/>
      <c r="K31" s="59"/>
    </row>
    <row r="32" spans="1:11" s="75" customFormat="1" ht="13.2" x14ac:dyDescent="0.25">
      <c r="A32" s="72"/>
      <c r="B32" s="72"/>
      <c r="C32" s="72"/>
      <c r="D32" s="76">
        <f>D17+D18+D19+D20+D21+D22+D23+D24</f>
        <v>1000</v>
      </c>
      <c r="E32" s="73">
        <f>E24+E23+E22+E21+E20+E19+E18+E17</f>
        <v>0</v>
      </c>
      <c r="F32" s="74"/>
      <c r="G32" s="74">
        <f>G24+G23+G22+G21+G20+G19+G18+G17+G16</f>
        <v>0</v>
      </c>
      <c r="H32" s="74"/>
      <c r="I32" s="74"/>
      <c r="J32" s="68">
        <f>J24+J23+J22+J21+J20+J19+J18+J17+J16</f>
        <v>1000</v>
      </c>
      <c r="K32" s="74"/>
    </row>
  </sheetData>
  <mergeCells count="13">
    <mergeCell ref="H7:H8"/>
    <mergeCell ref="B3:F3"/>
    <mergeCell ref="E7:E8"/>
    <mergeCell ref="D6:D8"/>
    <mergeCell ref="D5:K5"/>
    <mergeCell ref="E6:K6"/>
    <mergeCell ref="I7:I8"/>
    <mergeCell ref="J7:K7"/>
    <mergeCell ref="A5:A8"/>
    <mergeCell ref="B5:B8"/>
    <mergeCell ref="C5:C8"/>
    <mergeCell ref="F7:F8"/>
    <mergeCell ref="G7:G8"/>
  </mergeCells>
  <pageMargins left="0.7" right="0.7" top="0.75" bottom="0.75" header="0.3" footer="0.3"/>
  <pageSetup paperSize="9" scale="73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topLeftCell="A7" workbookViewId="0">
      <selection activeCell="G11" sqref="G11"/>
    </sheetView>
  </sheetViews>
  <sheetFormatPr defaultRowHeight="12.75" customHeight="1" x14ac:dyDescent="0.25"/>
  <cols>
    <col min="1" max="1" width="23.5546875" customWidth="1"/>
    <col min="2" max="2" width="8.6640625" customWidth="1"/>
    <col min="3" max="12" width="13.6640625" customWidth="1"/>
  </cols>
  <sheetData>
    <row r="1" spans="1:1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 t="s">
        <v>88</v>
      </c>
    </row>
    <row r="2" spans="1:12" ht="26.25" customHeight="1" x14ac:dyDescent="0.25">
      <c r="A2" s="118" t="s">
        <v>146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2" ht="14.25" customHeight="1" x14ac:dyDescent="0.25">
      <c r="A3" s="106" t="s">
        <v>148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2" ht="12.75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2" ht="30.75" customHeight="1" x14ac:dyDescent="0.25">
      <c r="A5" s="119" t="s">
        <v>42</v>
      </c>
      <c r="B5" s="119" t="s">
        <v>60</v>
      </c>
      <c r="C5" s="119" t="s">
        <v>89</v>
      </c>
      <c r="D5" s="120" t="s">
        <v>90</v>
      </c>
      <c r="E5" s="120"/>
      <c r="F5" s="120"/>
      <c r="G5" s="120"/>
      <c r="H5" s="120"/>
      <c r="I5" s="120"/>
      <c r="J5" s="120"/>
      <c r="K5" s="120"/>
      <c r="L5" s="120"/>
    </row>
    <row r="6" spans="1:12" ht="15.45" customHeight="1" x14ac:dyDescent="0.25">
      <c r="A6" s="119"/>
      <c r="B6" s="119"/>
      <c r="C6" s="119"/>
      <c r="D6" s="119" t="s">
        <v>91</v>
      </c>
      <c r="E6" s="119"/>
      <c r="F6" s="119"/>
      <c r="G6" s="120" t="s">
        <v>64</v>
      </c>
      <c r="H6" s="120"/>
      <c r="I6" s="120"/>
      <c r="J6" s="120"/>
      <c r="K6" s="120"/>
      <c r="L6" s="120"/>
    </row>
    <row r="7" spans="1:12" ht="92.25" customHeight="1" x14ac:dyDescent="0.25">
      <c r="A7" s="119"/>
      <c r="B7" s="119"/>
      <c r="C7" s="119"/>
      <c r="D7" s="119"/>
      <c r="E7" s="119"/>
      <c r="F7" s="119"/>
      <c r="G7" s="120" t="s">
        <v>92</v>
      </c>
      <c r="H7" s="120"/>
      <c r="I7" s="120"/>
      <c r="J7" s="120" t="s">
        <v>93</v>
      </c>
      <c r="K7" s="120"/>
      <c r="L7" s="120"/>
    </row>
    <row r="8" spans="1:12" ht="66.900000000000006" customHeight="1" x14ac:dyDescent="0.25">
      <c r="A8" s="119"/>
      <c r="B8" s="119"/>
      <c r="C8" s="119"/>
      <c r="D8" s="29" t="s">
        <v>120</v>
      </c>
      <c r="E8" s="29" t="s">
        <v>121</v>
      </c>
      <c r="F8" s="29" t="s">
        <v>122</v>
      </c>
      <c r="G8" s="45" t="s">
        <v>120</v>
      </c>
      <c r="H8" s="45" t="s">
        <v>121</v>
      </c>
      <c r="I8" s="45" t="s">
        <v>122</v>
      </c>
      <c r="J8" s="45" t="s">
        <v>120</v>
      </c>
      <c r="K8" s="45" t="s">
        <v>121</v>
      </c>
      <c r="L8" s="45" t="s">
        <v>122</v>
      </c>
    </row>
    <row r="9" spans="1:12" ht="13.2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>
        <v>8</v>
      </c>
      <c r="I9" s="29">
        <v>9</v>
      </c>
      <c r="J9" s="29">
        <v>10</v>
      </c>
      <c r="K9" s="29">
        <v>11</v>
      </c>
      <c r="L9" s="29">
        <v>12</v>
      </c>
    </row>
    <row r="10" spans="1:12" ht="52.8" x14ac:dyDescent="0.25">
      <c r="A10" s="33" t="s">
        <v>94</v>
      </c>
      <c r="B10" s="34"/>
      <c r="C10" s="34" t="s">
        <v>119</v>
      </c>
      <c r="D10" s="57">
        <f>G10</f>
        <v>12034.79</v>
      </c>
      <c r="E10" s="57">
        <v>0</v>
      </c>
      <c r="F10" s="57">
        <v>0</v>
      </c>
      <c r="G10" s="57">
        <v>12034.79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</row>
    <row r="11" spans="1:12" ht="39.6" x14ac:dyDescent="0.25">
      <c r="A11" s="33" t="s">
        <v>95</v>
      </c>
      <c r="B11" s="34"/>
      <c r="C11" s="34" t="s">
        <v>119</v>
      </c>
      <c r="D11" s="57">
        <f>G11</f>
        <v>1281054.4099999999</v>
      </c>
      <c r="E11" s="57">
        <f>H11</f>
        <v>249993</v>
      </c>
      <c r="F11" s="57">
        <f>I11</f>
        <v>1000</v>
      </c>
      <c r="G11" s="57">
        <v>1281054.4099999999</v>
      </c>
      <c r="H11" s="65">
        <v>249993</v>
      </c>
      <c r="I11" s="57">
        <v>1000</v>
      </c>
      <c r="J11" s="57">
        <v>0</v>
      </c>
      <c r="K11" s="57">
        <v>0</v>
      </c>
      <c r="L11" s="57">
        <v>0</v>
      </c>
    </row>
    <row r="12" spans="1:12" ht="34.200000000000003" customHeight="1" x14ac:dyDescent="0.25">
      <c r="A12" s="33" t="s">
        <v>96</v>
      </c>
      <c r="B12" s="34"/>
      <c r="C12" s="34" t="s">
        <v>119</v>
      </c>
      <c r="D12" s="57">
        <f>G12</f>
        <v>1269019.6199999999</v>
      </c>
      <c r="E12" s="57">
        <f>H12</f>
        <v>249993</v>
      </c>
      <c r="F12" s="57">
        <f>I12</f>
        <v>1000</v>
      </c>
      <c r="G12" s="57">
        <f>G11-G10</f>
        <v>1269019.6199999999</v>
      </c>
      <c r="H12" s="65">
        <f>H11</f>
        <v>249993</v>
      </c>
      <c r="I12" s="57">
        <f>I11</f>
        <v>1000</v>
      </c>
      <c r="J12" s="57">
        <v>0</v>
      </c>
      <c r="K12" s="57">
        <v>0</v>
      </c>
      <c r="L12" s="57">
        <v>0</v>
      </c>
    </row>
  </sheetData>
  <mergeCells count="10">
    <mergeCell ref="A2:K2"/>
    <mergeCell ref="A3:K3"/>
    <mergeCell ref="A5:A8"/>
    <mergeCell ref="B5:B8"/>
    <mergeCell ref="C5:C8"/>
    <mergeCell ref="D5:L5"/>
    <mergeCell ref="J7:L7"/>
    <mergeCell ref="D6:F7"/>
    <mergeCell ref="G7:I7"/>
    <mergeCell ref="G6:L6"/>
  </mergeCells>
  <pageMargins left="0.7" right="0.7" top="0.75" bottom="0.75" header="0.3" footer="0.3"/>
  <pageSetup paperSize="9" scale="79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:C4"/>
    </sheetView>
  </sheetViews>
  <sheetFormatPr defaultRowHeight="12.75" customHeight="1" x14ac:dyDescent="0.25"/>
  <cols>
    <col min="1" max="1" width="37.6640625" customWidth="1"/>
    <col min="2" max="2" width="17.44140625" customWidth="1"/>
    <col min="3" max="3" width="29.44140625" customWidth="1"/>
  </cols>
  <sheetData>
    <row r="1" spans="1:3" ht="12.75" customHeight="1" x14ac:dyDescent="0.25">
      <c r="A1" s="27"/>
      <c r="B1" s="27"/>
      <c r="C1" s="28" t="s">
        <v>97</v>
      </c>
    </row>
    <row r="2" spans="1:3" ht="14.25" customHeight="1" x14ac:dyDescent="0.25">
      <c r="A2" s="106" t="s">
        <v>98</v>
      </c>
      <c r="B2" s="106"/>
      <c r="C2" s="106"/>
    </row>
    <row r="3" spans="1:3" ht="14.25" customHeight="1" x14ac:dyDescent="0.25">
      <c r="A3" s="106" t="s">
        <v>14</v>
      </c>
      <c r="B3" s="106"/>
      <c r="C3" s="106"/>
    </row>
    <row r="4" spans="1:3" ht="14.25" customHeight="1" x14ac:dyDescent="0.25">
      <c r="A4" s="106" t="s">
        <v>148</v>
      </c>
      <c r="B4" s="106"/>
      <c r="C4" s="106"/>
    </row>
    <row r="5" spans="1:3" ht="14.25" customHeight="1" x14ac:dyDescent="0.25">
      <c r="A5" s="106" t="s">
        <v>99</v>
      </c>
      <c r="B5" s="106"/>
      <c r="C5" s="106"/>
    </row>
    <row r="6" spans="1:3" ht="12.75" customHeight="1" x14ac:dyDescent="0.25">
      <c r="A6" s="36"/>
      <c r="B6" s="36"/>
    </row>
    <row r="7" spans="1:3" ht="25.5" customHeight="1" x14ac:dyDescent="0.25">
      <c r="A7" s="29" t="s">
        <v>42</v>
      </c>
      <c r="B7" s="29" t="s">
        <v>60</v>
      </c>
      <c r="C7" s="29" t="s">
        <v>100</v>
      </c>
    </row>
    <row r="8" spans="1:3" ht="12.75" customHeight="1" x14ac:dyDescent="0.25">
      <c r="A8" s="29">
        <v>1</v>
      </c>
      <c r="B8" s="29">
        <v>2</v>
      </c>
      <c r="C8" s="29">
        <v>3</v>
      </c>
    </row>
    <row r="9" spans="1:3" ht="12.75" customHeight="1" x14ac:dyDescent="0.25">
      <c r="A9" s="31" t="s">
        <v>85</v>
      </c>
      <c r="B9" s="37" t="s">
        <v>101</v>
      </c>
      <c r="C9" s="35">
        <v>0</v>
      </c>
    </row>
    <row r="10" spans="1:3" ht="12.75" customHeight="1" x14ac:dyDescent="0.25">
      <c r="A10" s="31" t="s">
        <v>86</v>
      </c>
      <c r="B10" s="37" t="s">
        <v>102</v>
      </c>
      <c r="C10" s="35">
        <v>0</v>
      </c>
    </row>
    <row r="11" spans="1:3" ht="12.75" customHeight="1" x14ac:dyDescent="0.25">
      <c r="A11" s="31" t="s">
        <v>103</v>
      </c>
      <c r="B11" s="37" t="s">
        <v>104</v>
      </c>
      <c r="C11" s="35">
        <v>0</v>
      </c>
    </row>
    <row r="12" spans="1:3" ht="13.2" x14ac:dyDescent="0.25">
      <c r="A12" s="31" t="s">
        <v>105</v>
      </c>
      <c r="B12" s="37"/>
      <c r="C12" s="35">
        <v>0</v>
      </c>
    </row>
    <row r="13" spans="1:3" ht="12.75" customHeight="1" x14ac:dyDescent="0.25">
      <c r="A13" s="31" t="s">
        <v>106</v>
      </c>
      <c r="B13" s="37" t="s">
        <v>107</v>
      </c>
      <c r="C13" s="35">
        <v>0</v>
      </c>
    </row>
    <row r="14" spans="1:3" ht="13.2" x14ac:dyDescent="0.25">
      <c r="A14" s="31" t="s">
        <v>108</v>
      </c>
      <c r="B14" s="37"/>
      <c r="C14" s="35">
        <v>0</v>
      </c>
    </row>
    <row r="15" spans="1:3" ht="12.75" customHeight="1" x14ac:dyDescent="0.25">
      <c r="A15" s="38"/>
      <c r="B15" s="39"/>
      <c r="C15" s="40"/>
    </row>
    <row r="16" spans="1:3" ht="12.75" customHeight="1" x14ac:dyDescent="0.25">
      <c r="A16" s="41"/>
      <c r="B16" s="42"/>
      <c r="C16" s="28" t="s">
        <v>109</v>
      </c>
    </row>
    <row r="17" spans="1:3" ht="14.25" customHeight="1" x14ac:dyDescent="0.25">
      <c r="A17" s="121" t="s">
        <v>110</v>
      </c>
      <c r="B17" s="121"/>
    </row>
    <row r="18" spans="1:3" ht="12.75" customHeight="1" x14ac:dyDescent="0.25">
      <c r="A18" s="36"/>
      <c r="B18" s="36"/>
    </row>
    <row r="19" spans="1:3" ht="12.75" customHeight="1" x14ac:dyDescent="0.25">
      <c r="A19" s="29" t="s">
        <v>42</v>
      </c>
      <c r="B19" s="29" t="s">
        <v>60</v>
      </c>
      <c r="C19" s="29" t="s">
        <v>111</v>
      </c>
    </row>
    <row r="20" spans="1:3" ht="12.75" customHeight="1" x14ac:dyDescent="0.25">
      <c r="A20" s="29">
        <v>1</v>
      </c>
      <c r="B20" s="29">
        <v>2</v>
      </c>
      <c r="C20" s="29">
        <v>3</v>
      </c>
    </row>
    <row r="21" spans="1:3" ht="12.75" customHeight="1" x14ac:dyDescent="0.25">
      <c r="A21" s="31" t="s">
        <v>112</v>
      </c>
      <c r="B21" s="37" t="s">
        <v>101</v>
      </c>
      <c r="C21" s="32"/>
    </row>
    <row r="22" spans="1:3" ht="63.75" customHeight="1" x14ac:dyDescent="0.25">
      <c r="A22" s="31" t="s">
        <v>113</v>
      </c>
      <c r="B22" s="37" t="s">
        <v>102</v>
      </c>
      <c r="C22" s="32"/>
    </row>
    <row r="23" spans="1:3" ht="25.5" customHeight="1" x14ac:dyDescent="0.25">
      <c r="A23" s="31" t="s">
        <v>114</v>
      </c>
      <c r="B23" s="37" t="s">
        <v>104</v>
      </c>
      <c r="C23" s="32"/>
    </row>
    <row r="24" spans="1:3" ht="12.75" customHeight="1" x14ac:dyDescent="0.25">
      <c r="A24" s="38"/>
      <c r="B24" s="43"/>
      <c r="C24" s="26"/>
    </row>
  </sheetData>
  <mergeCells count="5">
    <mergeCell ref="A2:C2"/>
    <mergeCell ref="A3:C3"/>
    <mergeCell ref="A4:C4"/>
    <mergeCell ref="A5:C5"/>
    <mergeCell ref="A17:B17"/>
  </mergeCells>
  <pageMargins left="0.7" right="0.7" top="0.75" bottom="0.75" header="0.3" footer="0.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ФХД (стр.1)</vt:lpstr>
      <vt:lpstr>ФХД (стр.2)</vt:lpstr>
      <vt:lpstr>2019</vt:lpstr>
      <vt:lpstr>2020</vt:lpstr>
      <vt:lpstr>2021</vt:lpstr>
      <vt:lpstr>ФХД (стр.5)</vt:lpstr>
      <vt:lpstr>ФХД (стр.6)</vt:lpstr>
      <vt:lpstr>'2019'!IS_DOCUMENT</vt:lpstr>
      <vt:lpstr>'2021'!IS_DOCUMENT</vt:lpstr>
      <vt:lpstr>'ФХД (стр.1)'!IS_DOCUMENT</vt:lpstr>
      <vt:lpstr>'ФХД (стр.2)'!IS_DOCUMENT</vt:lpstr>
      <vt:lpstr>'ФХД (стр.5)'!IS_DOCUMENT</vt:lpstr>
      <vt:lpstr>'ФХД (стр.6)'!IS_DOCUMENT</vt:lpstr>
      <vt:lpstr>'2019'!LAST_CELL</vt:lpstr>
      <vt:lpstr>'ФХД (стр.1)'!LAST_CELL</vt:lpstr>
      <vt:lpstr>'ФХД (стр.2)'!LAST_CELL</vt:lpstr>
      <vt:lpstr>'ФХД (стр.5)'!LAST_CELL</vt:lpstr>
      <vt:lpstr>'ФХД (стр.6)'!LAST_CELL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Королькова Ольга Евгеньевна</dc:creator>
  <dc:description>POI HSSF rep:2.42.0.40</dc:description>
  <cp:lastModifiedBy>Королькова Ольга Евгеньевна</cp:lastModifiedBy>
  <cp:lastPrinted>2019-09-30T06:18:53Z</cp:lastPrinted>
  <dcterms:created xsi:type="dcterms:W3CDTF">2017-07-28T07:01:11Z</dcterms:created>
  <dcterms:modified xsi:type="dcterms:W3CDTF">2019-09-30T06:38:34Z</dcterms:modified>
</cp:coreProperties>
</file>